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Original" sheetId="1" r:id="rId1"/>
    <sheet name="HD Statistik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<sst xmlns="http://schemas.openxmlformats.org/spreadsheetml/2006/main" count="78" uniqueCount="31">
  <si>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Geburtsjahrgang</t>
  </si>
  <si>
    <t>ZB-Eintr.</t>
  </si>
  <si>
    <t>Anzahl HD-Gutachten</t>
  </si>
  <si>
    <t>HD-frei</t>
  </si>
  <si>
    <t>% der</t>
  </si>
  <si>
    <t>HD-Grenzfall</t>
  </si>
  <si>
    <t xml:space="preserve">% der </t>
  </si>
  <si>
    <t>HD - leicht</t>
  </si>
  <si>
    <t>F+G+L=ZZ</t>
  </si>
  <si>
    <t>HD - mittel</t>
  </si>
  <si>
    <t>HD- schwer</t>
  </si>
  <si>
    <t>M+S=ZA</t>
  </si>
  <si>
    <t>absolut</t>
  </si>
  <si>
    <t>% Jahrgang</t>
  </si>
  <si>
    <t>Anzahl</t>
  </si>
  <si>
    <t>Geröntgten</t>
  </si>
  <si>
    <t>Statistik: Dr. Niehof-Oellers</t>
  </si>
  <si>
    <t>Jahrgang</t>
  </si>
  <si>
    <t>ZB-Einträge</t>
  </si>
  <si>
    <t xml:space="preserve"> Anzahl HD-Gutachten</t>
  </si>
  <si>
    <t xml:space="preserve">              HD – frei</t>
  </si>
  <si>
    <t xml:space="preserve">           HD-Grenzfall</t>
  </si>
  <si>
    <t xml:space="preserve">              HD - leicht</t>
  </si>
  <si>
    <t xml:space="preserve">           F + G + L = ZZ       </t>
  </si>
  <si>
    <t xml:space="preserve"> </t>
  </si>
  <si>
    <t xml:space="preserve">            HD - mittel</t>
  </si>
  <si>
    <t xml:space="preserve">               HD - schwer</t>
  </si>
  <si>
    <t xml:space="preserve">            M + S = ZA</t>
  </si>
  <si>
    <t>M + S = ZA (in % des jeweiligen Jahrg.)</t>
  </si>
  <si>
    <t>Graphik: Dr. Stefan Hübner</t>
  </si>
  <si>
    <t>% der Geröntgten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</si>
</sst>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45">
      <alignment/>
      <protection/>
    </xf>
    <xf numFmtId="2" fontId="1" fillId="0" borderId="0" xfId="45" applyNumberFormat="1">
      <alignment/>
      <protection/>
    </xf>
    <xf numFmtId="0" fontId="2" fillId="0" borderId="10" xfId="45" applyFont="1" applyBorder="1" applyAlignment="1">
      <alignment vertical="center"/>
      <protection/>
    </xf>
    <xf numFmtId="0" fontId="2" fillId="0" borderId="11" xfId="45" applyFont="1" applyBorder="1" applyAlignment="1">
      <alignment vertical="center"/>
      <protection/>
    </xf>
    <xf numFmtId="2" fontId="2" fillId="0" borderId="11" xfId="45" applyNumberFormat="1" applyFont="1" applyBorder="1" applyAlignment="1">
      <alignment vertical="center"/>
      <protection/>
    </xf>
    <xf numFmtId="0" fontId="2" fillId="0" borderId="12" xfId="45" applyFont="1" applyBorder="1" applyAlignment="1">
      <alignment vertical="center"/>
      <protection/>
    </xf>
    <xf numFmtId="2" fontId="2" fillId="0" borderId="10" xfId="45" applyNumberFormat="1" applyFont="1" applyBorder="1" applyAlignment="1">
      <alignment vertical="center"/>
      <protection/>
    </xf>
    <xf numFmtId="0" fontId="2" fillId="0" borderId="0" xfId="45" applyFont="1" applyAlignment="1">
      <alignment vertical="center"/>
      <protection/>
    </xf>
    <xf numFmtId="0" fontId="3" fillId="0" borderId="10" xfId="45" applyFont="1" applyBorder="1" applyAlignment="1">
      <alignment wrapText="1"/>
      <protection/>
    </xf>
    <xf numFmtId="0" fontId="3" fillId="33" borderId="10" xfId="45" applyFont="1" applyFill="1" applyBorder="1" applyAlignment="1">
      <alignment wrapText="1"/>
      <protection/>
    </xf>
    <xf numFmtId="2" fontId="3" fillId="0" borderId="11" xfId="45" applyNumberFormat="1" applyFont="1" applyBorder="1" applyAlignment="1">
      <alignment wrapText="1"/>
      <protection/>
    </xf>
    <xf numFmtId="0" fontId="3" fillId="34" borderId="12" xfId="45" applyFont="1" applyFill="1" applyBorder="1" applyAlignment="1">
      <alignment wrapText="1"/>
      <protection/>
    </xf>
    <xf numFmtId="2" fontId="3" fillId="0" borderId="13" xfId="45" applyNumberFormat="1" applyFont="1" applyBorder="1" applyAlignment="1">
      <alignment wrapText="1"/>
      <protection/>
    </xf>
    <xf numFmtId="0" fontId="3" fillId="35" borderId="12" xfId="45" applyFont="1" applyFill="1" applyBorder="1" applyAlignment="1">
      <alignment wrapText="1"/>
      <protection/>
    </xf>
    <xf numFmtId="0" fontId="3" fillId="0" borderId="12" xfId="45" applyFont="1" applyBorder="1" applyAlignment="1">
      <alignment wrapText="1"/>
      <protection/>
    </xf>
    <xf numFmtId="0" fontId="3" fillId="36" borderId="12" xfId="45" applyFont="1" applyFill="1" applyBorder="1" applyAlignment="1">
      <alignment wrapText="1"/>
      <protection/>
    </xf>
    <xf numFmtId="0" fontId="3" fillId="37" borderId="12" xfId="45" applyFont="1" applyFill="1" applyBorder="1" applyAlignment="1">
      <alignment wrapText="1"/>
      <protection/>
    </xf>
    <xf numFmtId="2" fontId="3" fillId="0" borderId="10" xfId="45" applyNumberFormat="1" applyFont="1" applyBorder="1" applyAlignment="1">
      <alignment wrapText="1"/>
      <protection/>
    </xf>
    <xf numFmtId="0" fontId="3" fillId="0" borderId="0" xfId="45" applyFont="1" applyAlignment="1">
      <alignment wrapText="1"/>
      <protection/>
    </xf>
    <xf numFmtId="0" fontId="1" fillId="0" borderId="14" xfId="45" applyBorder="1">
      <alignment/>
      <protection/>
    </xf>
    <xf numFmtId="0" fontId="1" fillId="33" borderId="14" xfId="45" applyFill="1" applyBorder="1">
      <alignment/>
      <protection/>
    </xf>
    <xf numFmtId="0" fontId="1" fillId="34" borderId="15" xfId="45" applyFill="1" applyBorder="1">
      <alignment/>
      <protection/>
    </xf>
    <xf numFmtId="2" fontId="1" fillId="0" borderId="16" xfId="45" applyNumberFormat="1" applyBorder="1">
      <alignment/>
      <protection/>
    </xf>
    <xf numFmtId="0" fontId="1" fillId="35" borderId="15" xfId="45" applyFill="1" applyBorder="1">
      <alignment/>
      <protection/>
    </xf>
    <xf numFmtId="0" fontId="1" fillId="0" borderId="15" xfId="45" applyBorder="1">
      <alignment/>
      <protection/>
    </xf>
    <xf numFmtId="0" fontId="1" fillId="36" borderId="15" xfId="45" applyFill="1" applyBorder="1">
      <alignment/>
      <protection/>
    </xf>
    <xf numFmtId="0" fontId="1" fillId="37" borderId="15" xfId="45" applyFill="1" applyBorder="1">
      <alignment/>
      <protection/>
    </xf>
    <xf numFmtId="2" fontId="1" fillId="0" borderId="14" xfId="45" applyNumberFormat="1" applyBorder="1">
      <alignment/>
      <protection/>
    </xf>
    <xf numFmtId="0" fontId="1" fillId="33" borderId="17" xfId="45" applyFill="1" applyBorder="1">
      <alignment/>
      <protection/>
    </xf>
    <xf numFmtId="0" fontId="1" fillId="0" borderId="17" xfId="45" applyBorder="1">
      <alignment/>
      <protection/>
    </xf>
    <xf numFmtId="0" fontId="1" fillId="38" borderId="17" xfId="45" applyFill="1" applyBorder="1">
      <alignment/>
      <protection/>
    </xf>
    <xf numFmtId="2" fontId="1" fillId="0" borderId="18" xfId="45" applyNumberFormat="1" applyBorder="1">
      <alignment/>
      <protection/>
    </xf>
    <xf numFmtId="0" fontId="1" fillId="0" borderId="18" xfId="45" applyBorder="1">
      <alignment/>
      <protection/>
    </xf>
    <xf numFmtId="0" fontId="1" fillId="0" borderId="19" xfId="45" applyBorder="1">
      <alignment/>
      <protection/>
    </xf>
    <xf numFmtId="2" fontId="1" fillId="0" borderId="20" xfId="45" applyNumberFormat="1" applyBorder="1">
      <alignment/>
      <protection/>
    </xf>
    <xf numFmtId="2" fontId="1" fillId="0" borderId="17" xfId="45" applyNumberFormat="1" applyBorder="1">
      <alignment/>
      <protection/>
    </xf>
    <xf numFmtId="0" fontId="1" fillId="39" borderId="0" xfId="45" applyFill="1">
      <alignment/>
      <protection/>
    </xf>
    <xf numFmtId="0" fontId="26" fillId="39" borderId="0" xfId="45" applyFont="1" applyFill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HD - Gutachten</a:t>
            </a:r>
          </a:p>
        </c:rich>
      </c:tx>
      <c:layout>
        <c:manualLayout>
          <c:xMode val="factor"/>
          <c:yMode val="factor"/>
          <c:x val="-0.004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2"/>
          <c:w val="0.886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'HD Statistik'!$E$1</c:f>
              <c:strCache>
                <c:ptCount val="1"/>
                <c:pt idx="0">
                  <c:v>              HD – frei</c:v>
                </c:pt>
              </c:strCache>
            </c:strRef>
          </c:tx>
          <c:spPr>
            <a:solidFill>
              <a:srgbClr val="00AE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Statistik'!$E$2:$E$32</c:f>
              <c:numCache/>
            </c:numRef>
          </c:val>
        </c:ser>
        <c:ser>
          <c:idx val="1"/>
          <c:order val="1"/>
          <c:tx>
            <c:strRef>
              <c:f>'HD Statistik'!$H$1</c:f>
              <c:strCache>
                <c:ptCount val="1"/>
                <c:pt idx="0">
                  <c:v>           HD-Grenzfall</c:v>
                </c:pt>
              </c:strCache>
            </c:strRef>
          </c:tx>
          <c:spPr>
            <a:solidFill>
              <a:srgbClr val="80801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Statistik'!$H$2:$H$32</c:f>
              <c:numCache/>
            </c:numRef>
          </c:val>
        </c:ser>
        <c:ser>
          <c:idx val="2"/>
          <c:order val="2"/>
          <c:tx>
            <c:strRef>
              <c:f>'HD Statistik'!$K$1</c:f>
              <c:strCache>
                <c:ptCount val="1"/>
                <c:pt idx="0">
                  <c:v>              HD - leicht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Statistik'!$K$2:$K$32</c:f>
              <c:numCache/>
            </c:numRef>
          </c:val>
        </c:ser>
        <c:ser>
          <c:idx val="3"/>
          <c:order val="3"/>
          <c:tx>
            <c:strRef>
              <c:f>'HD Statistik'!$Q$1</c:f>
              <c:strCache>
                <c:ptCount val="1"/>
                <c:pt idx="0">
                  <c:v>            HD - mittel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Statistik'!$Q$2:$Q$32</c:f>
              <c:numCache/>
            </c:numRef>
          </c:val>
        </c:ser>
        <c:ser>
          <c:idx val="4"/>
          <c:order val="4"/>
          <c:tx>
            <c:strRef>
              <c:f>'HD Statistik'!$T$1</c:f>
              <c:strCache>
                <c:ptCount val="1"/>
                <c:pt idx="0">
                  <c:v>               HD - schwer</c:v>
                </c:pt>
              </c:strCache>
            </c:strRef>
          </c:tx>
          <c:spPr>
            <a:solidFill>
              <a:srgbClr val="DC2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Statistik'!$T$2:$T$32</c:f>
              <c:numCache/>
            </c:numRef>
          </c:val>
        </c:ser>
        <c:overlap val="100"/>
        <c:gapWidth val="100"/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0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"/>
          <c:y val="0.4455"/>
          <c:w val="0.099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Relation Anzahl der ZB-Einträge / HD-Gutachten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15"/>
          <c:w val="0.869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'HD Statistik'!$B$1</c:f>
              <c:strCache>
                <c:ptCount val="1"/>
                <c:pt idx="0">
                  <c:v>ZB-Einträge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Statistik'!$B$2:$B$32</c:f>
              <c:numCache/>
            </c:numRef>
          </c:val>
        </c:ser>
        <c:overlap val="100"/>
        <c:gapWidth val="100"/>
        <c:axId val="17779943"/>
        <c:axId val="25801760"/>
      </c:barChart>
      <c:lineChart>
        <c:grouping val="stacked"/>
        <c:varyColors val="0"/>
        <c:ser>
          <c:idx val="0"/>
          <c:order val="1"/>
          <c:tx>
            <c:strRef>
              <c:f>'HD Statistik'!$C$1</c:f>
              <c:strCache>
                <c:ptCount val="1"/>
                <c:pt idx="0">
                  <c:v> Anzahl HD-Gutachten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'HD Statistik'!$A$2:$A$32</c:f>
              <c:numCache/>
            </c:numRef>
          </c:cat>
          <c:val>
            <c:numRef>
              <c:f>'HD Statistik'!$C$2:$C$32</c:f>
              <c:numCache/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Jahrgang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At val="0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755"/>
          <c:w val="0.11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Relation Zuchtzulassung (ZZ) / Zuchtausschluss (ZA)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325"/>
          <c:w val="0.852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'HD Statistik'!$C$1</c:f>
              <c:strCache>
                <c:ptCount val="1"/>
                <c:pt idx="0">
                  <c:v> Anzahl HD-Gutachten</c:v>
                </c:pt>
              </c:strCache>
            </c:strRef>
          </c:tx>
          <c:spPr>
            <a:solidFill>
              <a:srgbClr val="99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 Statistik'!$A$2:$A$32</c:f>
              <c:numCache/>
            </c:numRef>
          </c:cat>
          <c:val>
            <c:numRef>
              <c:f>'HD Statistik'!$C$2:$C$32</c:f>
              <c:numCache/>
            </c:numRef>
          </c:val>
        </c:ser>
        <c:gapWidth val="100"/>
        <c:axId val="30889249"/>
        <c:axId val="9567786"/>
      </c:barChart>
      <c:lineChart>
        <c:grouping val="standard"/>
        <c:varyColors val="0"/>
        <c:ser>
          <c:idx val="0"/>
          <c:order val="1"/>
          <c:tx>
            <c:strRef>
              <c:f>'HD Statistik'!$N$1</c:f>
              <c:strCache>
                <c:ptCount val="1"/>
                <c:pt idx="0">
                  <c:v>           F + G + L = ZZ       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'HD Statistik'!$A$2:$A$32</c:f>
              <c:numCache/>
            </c:numRef>
          </c:cat>
          <c:val>
            <c:numRef>
              <c:f>'HD Statistik'!$N$2:$N$32</c:f>
              <c:numCache/>
            </c:numRef>
          </c:val>
          <c:smooth val="0"/>
        </c:ser>
        <c:ser>
          <c:idx val="1"/>
          <c:order val="2"/>
          <c:tx>
            <c:strRef>
              <c:f>'HD Statistik'!$W$1</c:f>
              <c:strCache>
                <c:ptCount val="1"/>
                <c:pt idx="0">
                  <c:v>            M + S = ZA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'HD Statistik'!$A$2:$A$32</c:f>
              <c:numCache/>
            </c:numRef>
          </c:cat>
          <c:val>
            <c:numRef>
              <c:f>'HD Statistik'!$W$2:$W$32</c:f>
              <c:numCache/>
            </c:numRef>
          </c:val>
          <c:smooth val="0"/>
        </c:ser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At val="0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765"/>
          <c:w val="0.133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18</xdr:col>
      <xdr:colOff>628650</xdr:colOff>
      <xdr:row>90</xdr:row>
      <xdr:rowOff>161925</xdr:rowOff>
    </xdr:to>
    <xdr:graphicFrame>
      <xdr:nvGraphicFramePr>
        <xdr:cNvPr id="1" name="Diagramm 1"/>
        <xdr:cNvGraphicFramePr/>
      </xdr:nvGraphicFramePr>
      <xdr:xfrm>
        <a:off x="0" y="11925300"/>
        <a:ext cx="1362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35</xdr:row>
      <xdr:rowOff>104775</xdr:rowOff>
    </xdr:from>
    <xdr:to>
      <xdr:col>18</xdr:col>
      <xdr:colOff>619125</xdr:colOff>
      <xdr:row>61</xdr:row>
      <xdr:rowOff>85725</xdr:rowOff>
    </xdr:to>
    <xdr:graphicFrame>
      <xdr:nvGraphicFramePr>
        <xdr:cNvPr id="2" name="Diagramm 2"/>
        <xdr:cNvGraphicFramePr/>
      </xdr:nvGraphicFramePr>
      <xdr:xfrm>
        <a:off x="47625" y="7277100"/>
        <a:ext cx="135636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93</xdr:row>
      <xdr:rowOff>38100</xdr:rowOff>
    </xdr:from>
    <xdr:to>
      <xdr:col>19</xdr:col>
      <xdr:colOff>76200</xdr:colOff>
      <xdr:row>119</xdr:row>
      <xdr:rowOff>19050</xdr:rowOff>
    </xdr:to>
    <xdr:graphicFrame>
      <xdr:nvGraphicFramePr>
        <xdr:cNvPr id="3" name="Diagramm 3"/>
        <xdr:cNvGraphicFramePr/>
      </xdr:nvGraphicFramePr>
      <xdr:xfrm>
        <a:off x="38100" y="16706850"/>
        <a:ext cx="1384935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P1">
      <selection activeCell="T19" sqref="T19"/>
    </sheetView>
  </sheetViews>
  <sheetFormatPr defaultColWidth="11.28125" defaultRowHeight="12.75"/>
  <cols>
    <col min="1" max="1" width="14.140625" style="1" customWidth="1"/>
    <col min="2" max="2" width="7.8515625" style="1" customWidth="1"/>
    <col min="3" max="3" width="6.421875" style="1" customWidth="1"/>
    <col min="4" max="4" width="11.421875" style="1" customWidth="1"/>
    <col min="5" max="5" width="7.28125" style="1" customWidth="1"/>
    <col min="6" max="6" width="10.00390625" style="1" customWidth="1"/>
    <col min="7" max="7" width="10.28125" style="1" customWidth="1"/>
    <col min="8" max="8" width="11.140625" style="1" customWidth="1"/>
    <col min="9" max="10" width="10.00390625" style="1" customWidth="1"/>
    <col min="11" max="11" width="8.7109375" style="1" customWidth="1"/>
    <col min="12" max="12" width="9.7109375" style="1" customWidth="1"/>
    <col min="13" max="13" width="10.140625" style="1" customWidth="1"/>
    <col min="14" max="14" width="9.28125" style="1" customWidth="1"/>
    <col min="15" max="16" width="9.8515625" style="1" customWidth="1"/>
    <col min="17" max="17" width="9.7109375" style="1" customWidth="1"/>
    <col min="18" max="18" width="10.00390625" style="1" customWidth="1"/>
    <col min="19" max="19" width="9.8515625" style="1" customWidth="1"/>
    <col min="20" max="20" width="10.28125" style="1" customWidth="1"/>
    <col min="21" max="21" width="9.28125" style="1" customWidth="1"/>
    <col min="22" max="22" width="10.00390625" style="1" customWidth="1"/>
    <col min="23" max="23" width="7.28125" style="1" customWidth="1"/>
    <col min="24" max="25" width="9.8515625" style="1" customWidth="1"/>
    <col min="26" max="16384" width="11.28125" style="1" customWidth="1"/>
  </cols>
  <sheetData>
    <row r="1" spans="1:38" ht="15">
      <c r="A1" s="38" t="s">
        <v>0</v>
      </c>
      <c r="B1" s="38" t="s">
        <v>1</v>
      </c>
      <c r="C1" s="38" t="s">
        <v>2</v>
      </c>
      <c r="D1" s="38"/>
      <c r="E1" s="38" t="s">
        <v>3</v>
      </c>
      <c r="F1" s="38"/>
      <c r="G1" s="38" t="s">
        <v>4</v>
      </c>
      <c r="H1" s="38" t="s">
        <v>5</v>
      </c>
      <c r="I1" s="38"/>
      <c r="J1" s="38" t="s">
        <v>6</v>
      </c>
      <c r="K1" s="38" t="s">
        <v>7</v>
      </c>
      <c r="L1" s="38"/>
      <c r="M1" s="38" t="s">
        <v>4</v>
      </c>
      <c r="N1" s="38" t="s">
        <v>8</v>
      </c>
      <c r="O1" s="38"/>
      <c r="P1" s="38" t="s">
        <v>6</v>
      </c>
      <c r="Q1" s="38" t="s">
        <v>9</v>
      </c>
      <c r="R1" s="38"/>
      <c r="S1" s="38" t="s">
        <v>4</v>
      </c>
      <c r="T1" s="38" t="s">
        <v>10</v>
      </c>
      <c r="U1" s="38"/>
      <c r="V1" s="38" t="s">
        <v>4</v>
      </c>
      <c r="W1" s="38" t="s">
        <v>11</v>
      </c>
      <c r="X1" s="38"/>
      <c r="Y1" s="38" t="s">
        <v>6</v>
      </c>
      <c r="Z1" s="38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5">
      <c r="A2" s="38"/>
      <c r="B2" s="38"/>
      <c r="C2" s="38" t="s">
        <v>12</v>
      </c>
      <c r="D2" s="38" t="s">
        <v>13</v>
      </c>
      <c r="E2" s="38" t="s">
        <v>14</v>
      </c>
      <c r="F2" s="38" t="s">
        <v>13</v>
      </c>
      <c r="G2" s="38" t="s">
        <v>15</v>
      </c>
      <c r="H2" s="38" t="s">
        <v>14</v>
      </c>
      <c r="I2" s="38" t="s">
        <v>13</v>
      </c>
      <c r="J2" s="38" t="s">
        <v>15</v>
      </c>
      <c r="K2" s="38" t="s">
        <v>14</v>
      </c>
      <c r="L2" s="38" t="s">
        <v>13</v>
      </c>
      <c r="M2" s="38" t="s">
        <v>15</v>
      </c>
      <c r="N2" s="38" t="s">
        <v>14</v>
      </c>
      <c r="O2" s="38" t="s">
        <v>13</v>
      </c>
      <c r="P2" s="38" t="s">
        <v>15</v>
      </c>
      <c r="Q2" s="38" t="s">
        <v>14</v>
      </c>
      <c r="R2" s="38" t="s">
        <v>13</v>
      </c>
      <c r="S2" s="38" t="s">
        <v>15</v>
      </c>
      <c r="T2" s="38" t="s">
        <v>14</v>
      </c>
      <c r="U2" s="38" t="s">
        <v>13</v>
      </c>
      <c r="V2" s="38" t="s">
        <v>15</v>
      </c>
      <c r="W2" s="38" t="s">
        <v>14</v>
      </c>
      <c r="X2" s="38" t="s">
        <v>13</v>
      </c>
      <c r="Y2" s="38" t="s">
        <v>15</v>
      </c>
      <c r="Z2" s="38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5">
      <c r="A4" s="38">
        <v>81</v>
      </c>
      <c r="B4" s="38">
        <v>154</v>
      </c>
      <c r="C4" s="38">
        <v>57</v>
      </c>
      <c r="D4" s="38">
        <v>37.01</v>
      </c>
      <c r="E4" s="38">
        <v>16</v>
      </c>
      <c r="F4" s="38">
        <f>E:E/B:B*100</f>
        <v>10.38961038961039</v>
      </c>
      <c r="G4" s="38">
        <f>E:E/C:C*100</f>
        <v>28.07017543859649</v>
      </c>
      <c r="H4" s="38">
        <v>21</v>
      </c>
      <c r="I4" s="38">
        <f>H:H/B:B*100</f>
        <v>13.636363636363635</v>
      </c>
      <c r="J4" s="38">
        <f>H:H/C:C*100</f>
        <v>36.84210526315789</v>
      </c>
      <c r="K4" s="38">
        <v>6</v>
      </c>
      <c r="L4" s="38">
        <f>K:K/B:B*100</f>
        <v>3.896103896103896</v>
      </c>
      <c r="M4" s="38">
        <f>K:K/C:C*100</f>
        <v>10.526315789473683</v>
      </c>
      <c r="N4" s="38">
        <f>E:E+H:H+K:K</f>
        <v>43</v>
      </c>
      <c r="O4" s="38">
        <f>N:N/B:B*100</f>
        <v>27.92207792207792</v>
      </c>
      <c r="P4" s="38">
        <f>N:N/C:C*100</f>
        <v>75.43859649122807</v>
      </c>
      <c r="Q4" s="38">
        <v>10</v>
      </c>
      <c r="R4" s="38">
        <f>Q:Q/B:B*100</f>
        <v>6.493506493506493</v>
      </c>
      <c r="S4" s="38">
        <f>Q:Q/C:C*100</f>
        <v>17.543859649122805</v>
      </c>
      <c r="T4" s="38">
        <v>4</v>
      </c>
      <c r="U4" s="38">
        <f>T:T/B:B*100</f>
        <v>2.5974025974025974</v>
      </c>
      <c r="V4" s="38">
        <f>T:T/C:C*100</f>
        <v>7.017543859649122</v>
      </c>
      <c r="W4" s="38">
        <f>Q:Q+T:T</f>
        <v>14</v>
      </c>
      <c r="X4" s="38">
        <f>W:W/B:B*100</f>
        <v>9.090909090909092</v>
      </c>
      <c r="Y4" s="38">
        <f>W:W/C:C*100</f>
        <v>24.561403508771928</v>
      </c>
      <c r="Z4" s="38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5">
      <c r="A5" s="38">
        <v>82</v>
      </c>
      <c r="B5" s="38">
        <v>291</v>
      </c>
      <c r="C5" s="38">
        <v>121</v>
      </c>
      <c r="D5" s="38">
        <v>41.58</v>
      </c>
      <c r="E5" s="38">
        <v>35</v>
      </c>
      <c r="F5" s="38">
        <f aca="true" t="shared" si="0" ref="F5:F33">E$1:E$65536/B$1:B$65536*100</f>
        <v>12.027491408934708</v>
      </c>
      <c r="G5" s="38">
        <f aca="true" t="shared" si="1" ref="G5:G32">E$1:E$65536/C$1:C$65536*100</f>
        <v>28.92561983471074</v>
      </c>
      <c r="H5" s="38">
        <v>34</v>
      </c>
      <c r="I5" s="38">
        <f aca="true" t="shared" si="2" ref="I5:I33">H$1:H$65536/B$1:B$65536*100</f>
        <v>11.683848797250858</v>
      </c>
      <c r="J5" s="38">
        <f aca="true" t="shared" si="3" ref="J5:J32">H$1:H$65536/C$1:C$65536*100</f>
        <v>28.09917355371901</v>
      </c>
      <c r="K5" s="38">
        <v>25</v>
      </c>
      <c r="L5" s="38">
        <f aca="true" t="shared" si="4" ref="L5:L33">K$1:K$65536/B$1:B$65536*100</f>
        <v>8.59106529209622</v>
      </c>
      <c r="M5" s="38">
        <f aca="true" t="shared" si="5" ref="M5:M32">K$1:K$65536/C$1:C$65536*100</f>
        <v>20.66115702479339</v>
      </c>
      <c r="N5" s="38">
        <f aca="true" t="shared" si="6" ref="N5:N33">E$1:E$65536+H$1:H$65536+K$1:K$65536</f>
        <v>94</v>
      </c>
      <c r="O5" s="38">
        <f aca="true" t="shared" si="7" ref="O5:O32">N$1:N$65536/B$1:B$65536*100</f>
        <v>32.302405498281786</v>
      </c>
      <c r="P5" s="38">
        <f aca="true" t="shared" si="8" ref="P5:P32">N$1:N$65536/C$1:C$65536*100</f>
        <v>77.68595041322314</v>
      </c>
      <c r="Q5" s="38">
        <v>22</v>
      </c>
      <c r="R5" s="38">
        <f aca="true" t="shared" si="9" ref="R5:R32">Q$1:Q$65536/B$1:B$65536*100</f>
        <v>7.560137457044673</v>
      </c>
      <c r="S5" s="38">
        <f aca="true" t="shared" si="10" ref="S5:S32">Q$1:Q$65536/C$1:C$65536*100</f>
        <v>18.181818181818183</v>
      </c>
      <c r="T5" s="38">
        <v>5</v>
      </c>
      <c r="U5" s="38">
        <f aca="true" t="shared" si="11" ref="U5:U32">T$1:T$65536/B$1:B$65536*100</f>
        <v>1.718213058419244</v>
      </c>
      <c r="V5" s="38">
        <f aca="true" t="shared" si="12" ref="V5:V32">T$1:T$65536/C$1:C$65536*100</f>
        <v>4.132231404958678</v>
      </c>
      <c r="W5" s="38">
        <f aca="true" t="shared" si="13" ref="W5:W32">Q$1:Q$65536+T$1:T$65536</f>
        <v>27</v>
      </c>
      <c r="X5" s="38">
        <f aca="true" t="shared" si="14" ref="X5:X32">W$1:W$65536/B$1:B$65536*100</f>
        <v>9.278350515463918</v>
      </c>
      <c r="Y5" s="38">
        <f aca="true" t="shared" si="15" ref="Y5:Y32">W$1:W$65536/C$1:C$65536*100</f>
        <v>22.31404958677686</v>
      </c>
      <c r="Z5" s="38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15">
      <c r="A6" s="38">
        <v>83</v>
      </c>
      <c r="B6" s="38">
        <v>325</v>
      </c>
      <c r="C6" s="38">
        <v>122</v>
      </c>
      <c r="D6" s="38">
        <v>37.54</v>
      </c>
      <c r="E6" s="38">
        <v>54</v>
      </c>
      <c r="F6" s="38">
        <f t="shared" si="0"/>
        <v>16.615384615384617</v>
      </c>
      <c r="G6" s="38">
        <f t="shared" si="1"/>
        <v>44.26229508196721</v>
      </c>
      <c r="H6" s="38">
        <v>26</v>
      </c>
      <c r="I6" s="38">
        <f t="shared" si="2"/>
        <v>8</v>
      </c>
      <c r="J6" s="38">
        <f t="shared" si="3"/>
        <v>21.311475409836063</v>
      </c>
      <c r="K6" s="38">
        <v>16</v>
      </c>
      <c r="L6" s="38">
        <f t="shared" si="4"/>
        <v>4.923076923076923</v>
      </c>
      <c r="M6" s="38">
        <f t="shared" si="5"/>
        <v>13.114754098360656</v>
      </c>
      <c r="N6" s="38">
        <f t="shared" si="6"/>
        <v>96</v>
      </c>
      <c r="O6" s="38">
        <f t="shared" si="7"/>
        <v>29.53846153846154</v>
      </c>
      <c r="P6" s="38">
        <f t="shared" si="8"/>
        <v>78.68852459016394</v>
      </c>
      <c r="Q6" s="38">
        <v>23</v>
      </c>
      <c r="R6" s="38">
        <f t="shared" si="9"/>
        <v>7.076923076923077</v>
      </c>
      <c r="S6" s="38">
        <f t="shared" si="10"/>
        <v>18.852459016393443</v>
      </c>
      <c r="T6" s="38">
        <v>3</v>
      </c>
      <c r="U6" s="38">
        <f t="shared" si="11"/>
        <v>0.9230769230769231</v>
      </c>
      <c r="V6" s="38">
        <f t="shared" si="12"/>
        <v>2.459016393442623</v>
      </c>
      <c r="W6" s="38">
        <f t="shared" si="13"/>
        <v>26</v>
      </c>
      <c r="X6" s="38">
        <f t="shared" si="14"/>
        <v>8</v>
      </c>
      <c r="Y6" s="38">
        <f t="shared" si="15"/>
        <v>21.311475409836063</v>
      </c>
      <c r="Z6" s="38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5">
      <c r="A7" s="38">
        <v>84</v>
      </c>
      <c r="B7" s="38">
        <v>307</v>
      </c>
      <c r="C7" s="38">
        <v>104</v>
      </c>
      <c r="D7" s="38">
        <v>33.88</v>
      </c>
      <c r="E7" s="38">
        <v>44</v>
      </c>
      <c r="F7" s="38">
        <f t="shared" si="0"/>
        <v>14.332247557003258</v>
      </c>
      <c r="G7" s="38">
        <f t="shared" si="1"/>
        <v>42.30769230769231</v>
      </c>
      <c r="H7" s="38">
        <v>29</v>
      </c>
      <c r="I7" s="38">
        <f t="shared" si="2"/>
        <v>9.446254071661238</v>
      </c>
      <c r="J7" s="38">
        <f t="shared" si="3"/>
        <v>27.884615384615387</v>
      </c>
      <c r="K7" s="38">
        <v>18</v>
      </c>
      <c r="L7" s="38">
        <f t="shared" si="4"/>
        <v>5.863192182410423</v>
      </c>
      <c r="M7" s="38">
        <f t="shared" si="5"/>
        <v>17.307692307692307</v>
      </c>
      <c r="N7" s="38">
        <f t="shared" si="6"/>
        <v>91</v>
      </c>
      <c r="O7" s="38">
        <f t="shared" si="7"/>
        <v>29.64169381107492</v>
      </c>
      <c r="P7" s="38">
        <f t="shared" si="8"/>
        <v>87.5</v>
      </c>
      <c r="Q7" s="38">
        <v>12</v>
      </c>
      <c r="R7" s="38">
        <f t="shared" si="9"/>
        <v>3.908794788273615</v>
      </c>
      <c r="S7" s="38">
        <f t="shared" si="10"/>
        <v>11.538461538461538</v>
      </c>
      <c r="T7" s="38">
        <v>1</v>
      </c>
      <c r="U7" s="38">
        <f t="shared" si="11"/>
        <v>0.32573289902280134</v>
      </c>
      <c r="V7" s="38">
        <f t="shared" si="12"/>
        <v>0.9615384615384616</v>
      </c>
      <c r="W7" s="38">
        <f t="shared" si="13"/>
        <v>13</v>
      </c>
      <c r="X7" s="38">
        <f t="shared" si="14"/>
        <v>4.234527687296417</v>
      </c>
      <c r="Y7" s="38">
        <f t="shared" si="15"/>
        <v>12.5</v>
      </c>
      <c r="Z7" s="38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5">
      <c r="A8" s="38">
        <v>85</v>
      </c>
      <c r="B8" s="38">
        <v>373</v>
      </c>
      <c r="C8" s="38">
        <v>157</v>
      </c>
      <c r="D8" s="38">
        <v>42.09</v>
      </c>
      <c r="E8" s="38">
        <v>74</v>
      </c>
      <c r="F8" s="38">
        <f t="shared" si="0"/>
        <v>19.839142091152816</v>
      </c>
      <c r="G8" s="38">
        <f t="shared" si="1"/>
        <v>47.13375796178344</v>
      </c>
      <c r="H8" s="38">
        <v>32</v>
      </c>
      <c r="I8" s="38">
        <f t="shared" si="2"/>
        <v>8.579088471849866</v>
      </c>
      <c r="J8" s="38">
        <f t="shared" si="3"/>
        <v>20.382165605095544</v>
      </c>
      <c r="K8" s="38">
        <v>25</v>
      </c>
      <c r="L8" s="38">
        <f t="shared" si="4"/>
        <v>6.702412868632708</v>
      </c>
      <c r="M8" s="38">
        <f t="shared" si="5"/>
        <v>15.92356687898089</v>
      </c>
      <c r="N8" s="38">
        <f t="shared" si="6"/>
        <v>131</v>
      </c>
      <c r="O8" s="38">
        <f t="shared" si="7"/>
        <v>35.120643431635386</v>
      </c>
      <c r="P8" s="38">
        <f t="shared" si="8"/>
        <v>83.43949044585987</v>
      </c>
      <c r="Q8" s="38">
        <v>18</v>
      </c>
      <c r="R8" s="38">
        <f t="shared" si="9"/>
        <v>4.825737265415549</v>
      </c>
      <c r="S8" s="38">
        <f t="shared" si="10"/>
        <v>11.464968152866243</v>
      </c>
      <c r="T8" s="38">
        <v>8</v>
      </c>
      <c r="U8" s="38">
        <f t="shared" si="11"/>
        <v>2.1447721179624666</v>
      </c>
      <c r="V8" s="38">
        <f t="shared" si="12"/>
        <v>5.095541401273886</v>
      </c>
      <c r="W8" s="38">
        <f t="shared" si="13"/>
        <v>26</v>
      </c>
      <c r="X8" s="38">
        <f t="shared" si="14"/>
        <v>6.970509383378016</v>
      </c>
      <c r="Y8" s="38">
        <f t="shared" si="15"/>
        <v>16.560509554140125</v>
      </c>
      <c r="Z8" s="38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5">
      <c r="A9" s="38">
        <v>86</v>
      </c>
      <c r="B9" s="38">
        <v>350</v>
      </c>
      <c r="C9" s="38">
        <v>113</v>
      </c>
      <c r="D9" s="38">
        <v>32.29</v>
      </c>
      <c r="E9" s="38">
        <v>48</v>
      </c>
      <c r="F9" s="38">
        <f t="shared" si="0"/>
        <v>13.714285714285715</v>
      </c>
      <c r="G9" s="38">
        <f t="shared" si="1"/>
        <v>42.47787610619469</v>
      </c>
      <c r="H9" s="38">
        <v>21</v>
      </c>
      <c r="I9" s="38">
        <f t="shared" si="2"/>
        <v>6</v>
      </c>
      <c r="J9" s="38">
        <f t="shared" si="3"/>
        <v>18.58407079646018</v>
      </c>
      <c r="K9" s="38">
        <v>15</v>
      </c>
      <c r="L9" s="38">
        <f t="shared" si="4"/>
        <v>4.285714285714286</v>
      </c>
      <c r="M9" s="38">
        <f t="shared" si="5"/>
        <v>13.274336283185843</v>
      </c>
      <c r="N9" s="38">
        <f t="shared" si="6"/>
        <v>84</v>
      </c>
      <c r="O9" s="38">
        <f t="shared" si="7"/>
        <v>24</v>
      </c>
      <c r="P9" s="38">
        <f t="shared" si="8"/>
        <v>74.33628318584071</v>
      </c>
      <c r="Q9" s="38">
        <v>15</v>
      </c>
      <c r="R9" s="38">
        <f t="shared" si="9"/>
        <v>4.285714285714286</v>
      </c>
      <c r="S9" s="38">
        <f t="shared" si="10"/>
        <v>13.274336283185843</v>
      </c>
      <c r="T9" s="38">
        <v>14</v>
      </c>
      <c r="U9" s="38">
        <f t="shared" si="11"/>
        <v>4</v>
      </c>
      <c r="V9" s="38">
        <f t="shared" si="12"/>
        <v>12.389380530973451</v>
      </c>
      <c r="W9" s="38">
        <f t="shared" si="13"/>
        <v>29</v>
      </c>
      <c r="X9" s="38">
        <f t="shared" si="14"/>
        <v>8.285714285714285</v>
      </c>
      <c r="Y9" s="38">
        <f t="shared" si="15"/>
        <v>25.663716814159294</v>
      </c>
      <c r="Z9" s="38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5">
      <c r="A10" s="38">
        <v>87</v>
      </c>
      <c r="B10" s="38">
        <v>419</v>
      </c>
      <c r="C10" s="38">
        <v>161</v>
      </c>
      <c r="D10" s="38">
        <v>38.42</v>
      </c>
      <c r="E10" s="38">
        <v>87</v>
      </c>
      <c r="F10" s="38">
        <f t="shared" si="0"/>
        <v>20.763723150357997</v>
      </c>
      <c r="G10" s="38">
        <f t="shared" si="1"/>
        <v>54.037267080745345</v>
      </c>
      <c r="H10" s="38">
        <v>25</v>
      </c>
      <c r="I10" s="38">
        <f t="shared" si="2"/>
        <v>5.966587112171838</v>
      </c>
      <c r="J10" s="38">
        <f t="shared" si="3"/>
        <v>15.527950310559005</v>
      </c>
      <c r="K10" s="38">
        <v>19</v>
      </c>
      <c r="L10" s="38">
        <f t="shared" si="4"/>
        <v>4.534606205250596</v>
      </c>
      <c r="M10" s="38">
        <f t="shared" si="5"/>
        <v>11.801242236024844</v>
      </c>
      <c r="N10" s="38">
        <f t="shared" si="6"/>
        <v>131</v>
      </c>
      <c r="O10" s="38">
        <f t="shared" si="7"/>
        <v>31.26491646778043</v>
      </c>
      <c r="P10" s="38">
        <f t="shared" si="8"/>
        <v>81.36645962732919</v>
      </c>
      <c r="Q10" s="38">
        <v>17</v>
      </c>
      <c r="R10" s="38">
        <f t="shared" si="9"/>
        <v>4.05727923627685</v>
      </c>
      <c r="S10" s="38">
        <f t="shared" si="10"/>
        <v>10.559006211180124</v>
      </c>
      <c r="T10" s="38">
        <v>13</v>
      </c>
      <c r="U10" s="38">
        <f t="shared" si="11"/>
        <v>3.1026252983293556</v>
      </c>
      <c r="V10" s="38">
        <f t="shared" si="12"/>
        <v>8.074534161490684</v>
      </c>
      <c r="W10" s="38">
        <f t="shared" si="13"/>
        <v>30</v>
      </c>
      <c r="X10" s="38">
        <f t="shared" si="14"/>
        <v>7.159904534606206</v>
      </c>
      <c r="Y10" s="38">
        <f t="shared" si="15"/>
        <v>18.633540372670808</v>
      </c>
      <c r="Z10" s="38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5">
      <c r="A11" s="38">
        <v>88</v>
      </c>
      <c r="B11" s="38">
        <v>371</v>
      </c>
      <c r="C11" s="38">
        <v>137</v>
      </c>
      <c r="D11" s="38">
        <v>36.93</v>
      </c>
      <c r="E11" s="38">
        <v>52</v>
      </c>
      <c r="F11" s="38">
        <f t="shared" si="0"/>
        <v>14.016172506738545</v>
      </c>
      <c r="G11" s="38">
        <f t="shared" si="1"/>
        <v>37.95620437956204</v>
      </c>
      <c r="H11" s="38">
        <v>40</v>
      </c>
      <c r="I11" s="38">
        <f t="shared" si="2"/>
        <v>10.781671159029651</v>
      </c>
      <c r="J11" s="38">
        <f t="shared" si="3"/>
        <v>29.1970802919708</v>
      </c>
      <c r="K11" s="38">
        <v>23</v>
      </c>
      <c r="L11" s="38">
        <f t="shared" si="4"/>
        <v>6.199460916442049</v>
      </c>
      <c r="M11" s="38">
        <f t="shared" si="5"/>
        <v>16.78832116788321</v>
      </c>
      <c r="N11" s="38">
        <f t="shared" si="6"/>
        <v>115</v>
      </c>
      <c r="O11" s="38">
        <f t="shared" si="7"/>
        <v>30.997304582210244</v>
      </c>
      <c r="P11" s="38">
        <f t="shared" si="8"/>
        <v>83.94160583941606</v>
      </c>
      <c r="Q11" s="38">
        <v>18</v>
      </c>
      <c r="R11" s="38">
        <f t="shared" si="9"/>
        <v>4.8517520215633425</v>
      </c>
      <c r="S11" s="38">
        <f t="shared" si="10"/>
        <v>13.138686131386862</v>
      </c>
      <c r="T11" s="38">
        <v>4</v>
      </c>
      <c r="U11" s="38">
        <f t="shared" si="11"/>
        <v>1.078167115902965</v>
      </c>
      <c r="V11" s="38">
        <f t="shared" si="12"/>
        <v>2.9197080291970803</v>
      </c>
      <c r="W11" s="38">
        <f t="shared" si="13"/>
        <v>22</v>
      </c>
      <c r="X11" s="38">
        <f t="shared" si="14"/>
        <v>5.929919137466308</v>
      </c>
      <c r="Y11" s="38">
        <f t="shared" si="15"/>
        <v>16.05839416058394</v>
      </c>
      <c r="Z11" s="38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">
      <c r="A12" s="38">
        <v>89</v>
      </c>
      <c r="B12" s="38">
        <v>304</v>
      </c>
      <c r="C12" s="38">
        <v>131</v>
      </c>
      <c r="D12" s="38">
        <v>43.09</v>
      </c>
      <c r="E12" s="38">
        <v>46</v>
      </c>
      <c r="F12" s="38">
        <f t="shared" si="0"/>
        <v>15.131578947368421</v>
      </c>
      <c r="G12" s="38">
        <f t="shared" si="1"/>
        <v>35.11450381679389</v>
      </c>
      <c r="H12" s="38">
        <v>36</v>
      </c>
      <c r="I12" s="38">
        <f t="shared" si="2"/>
        <v>11.842105263157894</v>
      </c>
      <c r="J12" s="38">
        <f t="shared" si="3"/>
        <v>27.480916030534353</v>
      </c>
      <c r="K12" s="38">
        <v>21</v>
      </c>
      <c r="L12" s="38">
        <f t="shared" si="4"/>
        <v>6.907894736842106</v>
      </c>
      <c r="M12" s="38">
        <f t="shared" si="5"/>
        <v>16.030534351145036</v>
      </c>
      <c r="N12" s="38">
        <f t="shared" si="6"/>
        <v>103</v>
      </c>
      <c r="O12" s="38">
        <f t="shared" si="7"/>
        <v>33.881578947368425</v>
      </c>
      <c r="P12" s="38">
        <f t="shared" si="8"/>
        <v>78.62595419847328</v>
      </c>
      <c r="Q12" s="38">
        <v>22</v>
      </c>
      <c r="R12" s="38">
        <f t="shared" si="9"/>
        <v>7.236842105263158</v>
      </c>
      <c r="S12" s="38">
        <f t="shared" si="10"/>
        <v>16.793893129770993</v>
      </c>
      <c r="T12" s="38">
        <v>6</v>
      </c>
      <c r="U12" s="38">
        <f t="shared" si="11"/>
        <v>1.9736842105263157</v>
      </c>
      <c r="V12" s="38">
        <f t="shared" si="12"/>
        <v>4.580152671755725</v>
      </c>
      <c r="W12" s="38">
        <f t="shared" si="13"/>
        <v>28</v>
      </c>
      <c r="X12" s="38">
        <f t="shared" si="14"/>
        <v>9.210526315789473</v>
      </c>
      <c r="Y12" s="38">
        <f t="shared" si="15"/>
        <v>21.374045801526716</v>
      </c>
      <c r="Z12" s="38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5">
      <c r="A13" s="38">
        <v>90</v>
      </c>
      <c r="B13" s="38">
        <v>271</v>
      </c>
      <c r="C13" s="38">
        <v>142</v>
      </c>
      <c r="D13" s="38">
        <v>52.4</v>
      </c>
      <c r="E13" s="38">
        <v>45</v>
      </c>
      <c r="F13" s="38">
        <f t="shared" si="0"/>
        <v>16.605166051660518</v>
      </c>
      <c r="G13" s="38">
        <f t="shared" si="1"/>
        <v>31.690140845070424</v>
      </c>
      <c r="H13" s="38">
        <v>51</v>
      </c>
      <c r="I13" s="38">
        <f t="shared" si="2"/>
        <v>18.81918819188192</v>
      </c>
      <c r="J13" s="38">
        <f t="shared" si="3"/>
        <v>35.91549295774648</v>
      </c>
      <c r="K13" s="38">
        <v>22</v>
      </c>
      <c r="L13" s="38">
        <f t="shared" si="4"/>
        <v>8.118081180811808</v>
      </c>
      <c r="M13" s="38">
        <f t="shared" si="5"/>
        <v>15.492957746478872</v>
      </c>
      <c r="N13" s="38">
        <f t="shared" si="6"/>
        <v>118</v>
      </c>
      <c r="O13" s="38">
        <f t="shared" si="7"/>
        <v>43.542435424354245</v>
      </c>
      <c r="P13" s="38">
        <f t="shared" si="8"/>
        <v>83.09859154929578</v>
      </c>
      <c r="Q13" s="38">
        <v>17</v>
      </c>
      <c r="R13" s="38">
        <f t="shared" si="9"/>
        <v>6.273062730627306</v>
      </c>
      <c r="S13" s="38">
        <f t="shared" si="10"/>
        <v>11.971830985915492</v>
      </c>
      <c r="T13" s="38">
        <v>7</v>
      </c>
      <c r="U13" s="38">
        <f t="shared" si="11"/>
        <v>2.5830258302583027</v>
      </c>
      <c r="V13" s="38">
        <f t="shared" si="12"/>
        <v>4.929577464788732</v>
      </c>
      <c r="W13" s="38">
        <f t="shared" si="13"/>
        <v>24</v>
      </c>
      <c r="X13" s="38">
        <f t="shared" si="14"/>
        <v>8.856088560885608</v>
      </c>
      <c r="Y13" s="38">
        <f t="shared" si="15"/>
        <v>16.901408450704224</v>
      </c>
      <c r="Z13" s="38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15">
      <c r="A14" s="38">
        <v>91</v>
      </c>
      <c r="B14" s="38">
        <v>299</v>
      </c>
      <c r="C14" s="38">
        <v>137</v>
      </c>
      <c r="D14" s="38">
        <v>45.82</v>
      </c>
      <c r="E14" s="38">
        <v>52</v>
      </c>
      <c r="F14" s="38">
        <f t="shared" si="0"/>
        <v>17.391304347826086</v>
      </c>
      <c r="G14" s="38">
        <f t="shared" si="1"/>
        <v>37.95620437956204</v>
      </c>
      <c r="H14" s="38">
        <v>35</v>
      </c>
      <c r="I14" s="38">
        <f t="shared" si="2"/>
        <v>11.705685618729097</v>
      </c>
      <c r="J14" s="38">
        <f t="shared" si="3"/>
        <v>25.547445255474454</v>
      </c>
      <c r="K14" s="38">
        <v>32</v>
      </c>
      <c r="L14" s="38">
        <f t="shared" si="4"/>
        <v>10.702341137123746</v>
      </c>
      <c r="M14" s="38">
        <f t="shared" si="5"/>
        <v>23.357664233576642</v>
      </c>
      <c r="N14" s="38">
        <f t="shared" si="6"/>
        <v>119</v>
      </c>
      <c r="O14" s="38">
        <f t="shared" si="7"/>
        <v>39.79933110367893</v>
      </c>
      <c r="P14" s="38">
        <f t="shared" si="8"/>
        <v>86.86131386861314</v>
      </c>
      <c r="Q14" s="38">
        <v>14</v>
      </c>
      <c r="R14" s="38">
        <f t="shared" si="9"/>
        <v>4.682274247491638</v>
      </c>
      <c r="S14" s="38">
        <f t="shared" si="10"/>
        <v>10.218978102189782</v>
      </c>
      <c r="T14" s="38">
        <v>4</v>
      </c>
      <c r="U14" s="38">
        <f t="shared" si="11"/>
        <v>1.3377926421404682</v>
      </c>
      <c r="V14" s="38">
        <f t="shared" si="12"/>
        <v>2.9197080291970803</v>
      </c>
      <c r="W14" s="38">
        <f t="shared" si="13"/>
        <v>18</v>
      </c>
      <c r="X14" s="38">
        <f t="shared" si="14"/>
        <v>6.0200668896321075</v>
      </c>
      <c r="Y14" s="38">
        <f t="shared" si="15"/>
        <v>13.138686131386862</v>
      </c>
      <c r="Z14" s="38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5">
      <c r="A15" s="38">
        <v>92</v>
      </c>
      <c r="B15" s="38">
        <v>351</v>
      </c>
      <c r="C15" s="38">
        <v>160</v>
      </c>
      <c r="D15" s="38">
        <v>45.58</v>
      </c>
      <c r="E15" s="38">
        <v>50</v>
      </c>
      <c r="F15" s="38">
        <f t="shared" si="0"/>
        <v>14.245014245014245</v>
      </c>
      <c r="G15" s="38">
        <f t="shared" si="1"/>
        <v>31.25</v>
      </c>
      <c r="H15" s="38">
        <v>61</v>
      </c>
      <c r="I15" s="38">
        <f t="shared" si="2"/>
        <v>17.37891737891738</v>
      </c>
      <c r="J15" s="38">
        <f t="shared" si="3"/>
        <v>38.125</v>
      </c>
      <c r="K15" s="38">
        <v>21</v>
      </c>
      <c r="L15" s="38">
        <f t="shared" si="4"/>
        <v>5.982905982905983</v>
      </c>
      <c r="M15" s="38">
        <f t="shared" si="5"/>
        <v>13.125</v>
      </c>
      <c r="N15" s="38">
        <f t="shared" si="6"/>
        <v>132</v>
      </c>
      <c r="O15" s="38">
        <f t="shared" si="7"/>
        <v>37.60683760683761</v>
      </c>
      <c r="P15" s="38">
        <f t="shared" si="8"/>
        <v>82.5</v>
      </c>
      <c r="Q15" s="38">
        <v>16</v>
      </c>
      <c r="R15" s="38">
        <f t="shared" si="9"/>
        <v>4.5584045584045585</v>
      </c>
      <c r="S15" s="38">
        <f t="shared" si="10"/>
        <v>10</v>
      </c>
      <c r="T15" s="38">
        <v>12</v>
      </c>
      <c r="U15" s="38">
        <f t="shared" si="11"/>
        <v>3.418803418803419</v>
      </c>
      <c r="V15" s="38">
        <f t="shared" si="12"/>
        <v>7.5</v>
      </c>
      <c r="W15" s="38">
        <f t="shared" si="13"/>
        <v>28</v>
      </c>
      <c r="X15" s="38">
        <f t="shared" si="14"/>
        <v>7.977207977207977</v>
      </c>
      <c r="Y15" s="38">
        <f t="shared" si="15"/>
        <v>17.5</v>
      </c>
      <c r="Z15" s="38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5">
      <c r="A16" s="38">
        <v>93</v>
      </c>
      <c r="B16" s="38">
        <v>295</v>
      </c>
      <c r="C16" s="38">
        <v>142</v>
      </c>
      <c r="D16" s="38">
        <v>48.14</v>
      </c>
      <c r="E16" s="38">
        <v>51</v>
      </c>
      <c r="F16" s="38">
        <f t="shared" si="0"/>
        <v>17.28813559322034</v>
      </c>
      <c r="G16" s="38">
        <f t="shared" si="1"/>
        <v>35.91549295774648</v>
      </c>
      <c r="H16" s="38">
        <v>43</v>
      </c>
      <c r="I16" s="38">
        <f t="shared" si="2"/>
        <v>14.576271186440678</v>
      </c>
      <c r="J16" s="38">
        <f t="shared" si="3"/>
        <v>30.28169014084507</v>
      </c>
      <c r="K16" s="38">
        <v>25</v>
      </c>
      <c r="L16" s="38">
        <f t="shared" si="4"/>
        <v>8.47457627118644</v>
      </c>
      <c r="M16" s="38">
        <f t="shared" si="5"/>
        <v>17.6056338028169</v>
      </c>
      <c r="N16" s="38">
        <f t="shared" si="6"/>
        <v>119</v>
      </c>
      <c r="O16" s="38">
        <f t="shared" si="7"/>
        <v>40.33898305084746</v>
      </c>
      <c r="P16" s="38">
        <f t="shared" si="8"/>
        <v>83.80281690140845</v>
      </c>
      <c r="Q16" s="38">
        <v>12</v>
      </c>
      <c r="R16" s="38">
        <f t="shared" si="9"/>
        <v>4.067796610169491</v>
      </c>
      <c r="S16" s="38">
        <f t="shared" si="10"/>
        <v>8.450704225352112</v>
      </c>
      <c r="T16" s="38">
        <v>11</v>
      </c>
      <c r="U16" s="38">
        <f t="shared" si="11"/>
        <v>3.728813559322034</v>
      </c>
      <c r="V16" s="38">
        <f t="shared" si="12"/>
        <v>7.746478873239436</v>
      </c>
      <c r="W16" s="38">
        <f t="shared" si="13"/>
        <v>23</v>
      </c>
      <c r="X16" s="38">
        <f t="shared" si="14"/>
        <v>7.796610169491526</v>
      </c>
      <c r="Y16" s="38">
        <f t="shared" si="15"/>
        <v>16.19718309859155</v>
      </c>
      <c r="Z16" s="38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5">
      <c r="A17" s="38">
        <v>94</v>
      </c>
      <c r="B17" s="38">
        <v>380</v>
      </c>
      <c r="C17" s="38">
        <v>200</v>
      </c>
      <c r="D17" s="38">
        <v>52.63</v>
      </c>
      <c r="E17" s="38">
        <v>83</v>
      </c>
      <c r="F17" s="38">
        <f t="shared" si="0"/>
        <v>21.842105263157897</v>
      </c>
      <c r="G17" s="38">
        <f t="shared" si="1"/>
        <v>41.5</v>
      </c>
      <c r="H17" s="38">
        <v>49</v>
      </c>
      <c r="I17" s="38">
        <f t="shared" si="2"/>
        <v>12.894736842105264</v>
      </c>
      <c r="J17" s="38">
        <f t="shared" si="3"/>
        <v>24.5</v>
      </c>
      <c r="K17" s="38">
        <v>34</v>
      </c>
      <c r="L17" s="38">
        <f t="shared" si="4"/>
        <v>8.947368421052632</v>
      </c>
      <c r="M17" s="38">
        <f t="shared" si="5"/>
        <v>17</v>
      </c>
      <c r="N17" s="38">
        <f t="shared" si="6"/>
        <v>166</v>
      </c>
      <c r="O17" s="38">
        <f t="shared" si="7"/>
        <v>43.684210526315795</v>
      </c>
      <c r="P17" s="38">
        <f t="shared" si="8"/>
        <v>83</v>
      </c>
      <c r="Q17" s="38">
        <v>27</v>
      </c>
      <c r="R17" s="38">
        <f t="shared" si="9"/>
        <v>7.105263157894736</v>
      </c>
      <c r="S17" s="38">
        <f t="shared" si="10"/>
        <v>13.5</v>
      </c>
      <c r="T17" s="38">
        <v>7</v>
      </c>
      <c r="U17" s="38">
        <f t="shared" si="11"/>
        <v>1.8421052631578945</v>
      </c>
      <c r="V17" s="38">
        <f t="shared" si="12"/>
        <v>3.5000000000000004</v>
      </c>
      <c r="W17" s="38">
        <f t="shared" si="13"/>
        <v>34</v>
      </c>
      <c r="X17" s="38">
        <f t="shared" si="14"/>
        <v>8.947368421052632</v>
      </c>
      <c r="Y17" s="38">
        <f t="shared" si="15"/>
        <v>17</v>
      </c>
      <c r="Z17" s="38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ht="15">
      <c r="A18" s="38">
        <v>95</v>
      </c>
      <c r="B18" s="38">
        <v>332</v>
      </c>
      <c r="C18" s="38">
        <v>180</v>
      </c>
      <c r="D18" s="38">
        <v>54.22</v>
      </c>
      <c r="E18" s="38">
        <v>81</v>
      </c>
      <c r="F18" s="38">
        <f t="shared" si="0"/>
        <v>24.397590361445783</v>
      </c>
      <c r="G18" s="38">
        <f t="shared" si="1"/>
        <v>45</v>
      </c>
      <c r="H18" s="38">
        <v>44</v>
      </c>
      <c r="I18" s="38">
        <f t="shared" si="2"/>
        <v>13.253012048192772</v>
      </c>
      <c r="J18" s="38">
        <f t="shared" si="3"/>
        <v>24.444444444444443</v>
      </c>
      <c r="K18" s="38">
        <v>43</v>
      </c>
      <c r="L18" s="38">
        <f t="shared" si="4"/>
        <v>12.951807228915662</v>
      </c>
      <c r="M18" s="38">
        <f t="shared" si="5"/>
        <v>23.88888888888889</v>
      </c>
      <c r="N18" s="38">
        <f t="shared" si="6"/>
        <v>168</v>
      </c>
      <c r="O18" s="38">
        <f t="shared" si="7"/>
        <v>50.602409638554214</v>
      </c>
      <c r="P18" s="38">
        <f t="shared" si="8"/>
        <v>93.33333333333333</v>
      </c>
      <c r="Q18" s="38">
        <v>9</v>
      </c>
      <c r="R18" s="38">
        <f t="shared" si="9"/>
        <v>2.710843373493976</v>
      </c>
      <c r="S18" s="38">
        <f t="shared" si="10"/>
        <v>5</v>
      </c>
      <c r="T18" s="38">
        <v>3</v>
      </c>
      <c r="U18" s="38">
        <f t="shared" si="11"/>
        <v>0.9036144578313252</v>
      </c>
      <c r="V18" s="38">
        <f t="shared" si="12"/>
        <v>1.6666666666666667</v>
      </c>
      <c r="W18" s="38">
        <f t="shared" si="13"/>
        <v>12</v>
      </c>
      <c r="X18" s="38">
        <f t="shared" si="14"/>
        <v>3.614457831325301</v>
      </c>
      <c r="Y18" s="38">
        <f t="shared" si="15"/>
        <v>6.666666666666667</v>
      </c>
      <c r="Z18" s="38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ht="15">
      <c r="A19" s="38">
        <v>96</v>
      </c>
      <c r="B19" s="38">
        <v>384</v>
      </c>
      <c r="C19" s="38">
        <v>219</v>
      </c>
      <c r="D19" s="38">
        <v>57.03</v>
      </c>
      <c r="E19" s="38">
        <v>119</v>
      </c>
      <c r="F19" s="38">
        <f t="shared" si="0"/>
        <v>30.989583333333332</v>
      </c>
      <c r="G19" s="38">
        <f t="shared" si="1"/>
        <v>54.337899543378995</v>
      </c>
      <c r="H19" s="38">
        <v>52</v>
      </c>
      <c r="I19" s="38">
        <f t="shared" si="2"/>
        <v>13.541666666666666</v>
      </c>
      <c r="J19" s="38">
        <f t="shared" si="3"/>
        <v>23.74429223744292</v>
      </c>
      <c r="K19" s="38">
        <v>34</v>
      </c>
      <c r="L19" s="38">
        <f t="shared" si="4"/>
        <v>8.854166666666668</v>
      </c>
      <c r="M19" s="38">
        <f t="shared" si="5"/>
        <v>15.52511415525114</v>
      </c>
      <c r="N19" s="38">
        <f t="shared" si="6"/>
        <v>205</v>
      </c>
      <c r="O19" s="38">
        <f t="shared" si="7"/>
        <v>53.385416666666664</v>
      </c>
      <c r="P19" s="38">
        <f t="shared" si="8"/>
        <v>93.60730593607306</v>
      </c>
      <c r="Q19" s="38">
        <v>10</v>
      </c>
      <c r="R19" s="38">
        <f t="shared" si="9"/>
        <v>2.604166666666667</v>
      </c>
      <c r="S19" s="38">
        <f t="shared" si="10"/>
        <v>4.5662100456621</v>
      </c>
      <c r="T19" s="38">
        <v>4</v>
      </c>
      <c r="U19" s="38">
        <f t="shared" si="11"/>
        <v>1.0416666666666665</v>
      </c>
      <c r="V19" s="38">
        <f t="shared" si="12"/>
        <v>1.82648401826484</v>
      </c>
      <c r="W19" s="38">
        <f t="shared" si="13"/>
        <v>14</v>
      </c>
      <c r="X19" s="38">
        <f t="shared" si="14"/>
        <v>3.6458333333333335</v>
      </c>
      <c r="Y19" s="38">
        <f t="shared" si="15"/>
        <v>6.392694063926941</v>
      </c>
      <c r="Z19" s="38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5">
      <c r="A20" s="38">
        <v>97</v>
      </c>
      <c r="B20" s="38">
        <v>414</v>
      </c>
      <c r="C20" s="38">
        <v>226</v>
      </c>
      <c r="D20" s="38">
        <v>54.59</v>
      </c>
      <c r="E20" s="38">
        <v>132</v>
      </c>
      <c r="F20" s="38">
        <f t="shared" si="0"/>
        <v>31.88405797101449</v>
      </c>
      <c r="G20" s="38">
        <f t="shared" si="1"/>
        <v>58.4070796460177</v>
      </c>
      <c r="H20" s="38">
        <v>56</v>
      </c>
      <c r="I20" s="38">
        <f t="shared" si="2"/>
        <v>13.526570048309178</v>
      </c>
      <c r="J20" s="38">
        <f t="shared" si="3"/>
        <v>24.778761061946902</v>
      </c>
      <c r="K20" s="38">
        <v>24</v>
      </c>
      <c r="L20" s="38">
        <f t="shared" si="4"/>
        <v>5.797101449275362</v>
      </c>
      <c r="M20" s="38">
        <f t="shared" si="5"/>
        <v>10.619469026548673</v>
      </c>
      <c r="N20" s="38">
        <f t="shared" si="6"/>
        <v>212</v>
      </c>
      <c r="O20" s="38">
        <f t="shared" si="7"/>
        <v>51.20772946859904</v>
      </c>
      <c r="P20" s="38">
        <f t="shared" si="8"/>
        <v>93.80530973451327</v>
      </c>
      <c r="Q20" s="38">
        <v>6</v>
      </c>
      <c r="R20" s="38">
        <f t="shared" si="9"/>
        <v>1.4492753623188406</v>
      </c>
      <c r="S20" s="38">
        <f t="shared" si="10"/>
        <v>2.6548672566371683</v>
      </c>
      <c r="T20" s="38">
        <v>8</v>
      </c>
      <c r="U20" s="38">
        <f t="shared" si="11"/>
        <v>1.932367149758454</v>
      </c>
      <c r="V20" s="38">
        <f t="shared" si="12"/>
        <v>3.5398230088495577</v>
      </c>
      <c r="W20" s="38">
        <f t="shared" si="13"/>
        <v>14</v>
      </c>
      <c r="X20" s="38">
        <f t="shared" si="14"/>
        <v>3.3816425120772946</v>
      </c>
      <c r="Y20" s="38">
        <f t="shared" si="15"/>
        <v>6.1946902654867255</v>
      </c>
      <c r="Z20" s="38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5">
      <c r="A21" s="38">
        <v>98</v>
      </c>
      <c r="B21" s="38">
        <v>538</v>
      </c>
      <c r="C21" s="38">
        <v>300</v>
      </c>
      <c r="D21" s="38">
        <v>55.76</v>
      </c>
      <c r="E21" s="38">
        <v>186</v>
      </c>
      <c r="F21" s="38">
        <f t="shared" si="0"/>
        <v>34.572490706319705</v>
      </c>
      <c r="G21" s="38">
        <f t="shared" si="1"/>
        <v>62</v>
      </c>
      <c r="H21" s="38">
        <v>57</v>
      </c>
      <c r="I21" s="38">
        <f t="shared" si="2"/>
        <v>10.594795539033457</v>
      </c>
      <c r="J21" s="38">
        <f t="shared" si="3"/>
        <v>19</v>
      </c>
      <c r="K21" s="38">
        <v>39</v>
      </c>
      <c r="L21" s="38">
        <f t="shared" si="4"/>
        <v>7.24907063197026</v>
      </c>
      <c r="M21" s="38">
        <f t="shared" si="5"/>
        <v>13</v>
      </c>
      <c r="N21" s="38">
        <f t="shared" si="6"/>
        <v>282</v>
      </c>
      <c r="O21" s="38">
        <f t="shared" si="7"/>
        <v>52.41635687732342</v>
      </c>
      <c r="P21" s="38">
        <f t="shared" si="8"/>
        <v>94</v>
      </c>
      <c r="Q21" s="38">
        <v>12</v>
      </c>
      <c r="R21" s="38">
        <f t="shared" si="9"/>
        <v>2.2304832713754648</v>
      </c>
      <c r="S21" s="38">
        <f t="shared" si="10"/>
        <v>4</v>
      </c>
      <c r="T21" s="38">
        <v>6</v>
      </c>
      <c r="U21" s="38">
        <f t="shared" si="11"/>
        <v>1.1152416356877324</v>
      </c>
      <c r="V21" s="38">
        <f t="shared" si="12"/>
        <v>2</v>
      </c>
      <c r="W21" s="38">
        <f t="shared" si="13"/>
        <v>18</v>
      </c>
      <c r="X21" s="38">
        <f t="shared" si="14"/>
        <v>3.3457249070631967</v>
      </c>
      <c r="Y21" s="38">
        <f t="shared" si="15"/>
        <v>6</v>
      </c>
      <c r="Z21" s="38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5">
      <c r="A22" s="38">
        <v>99</v>
      </c>
      <c r="B22" s="38">
        <v>463</v>
      </c>
      <c r="C22" s="38">
        <v>267</v>
      </c>
      <c r="D22" s="38">
        <v>57.67</v>
      </c>
      <c r="E22" s="38">
        <v>162</v>
      </c>
      <c r="F22" s="38">
        <f t="shared" si="0"/>
        <v>34.98920086393088</v>
      </c>
      <c r="G22" s="38">
        <f t="shared" si="1"/>
        <v>60.67415730337079</v>
      </c>
      <c r="H22" s="38">
        <v>50</v>
      </c>
      <c r="I22" s="38">
        <f t="shared" si="2"/>
        <v>10.799136069114471</v>
      </c>
      <c r="J22" s="38">
        <f t="shared" si="3"/>
        <v>18.726591760299627</v>
      </c>
      <c r="K22" s="38">
        <v>38</v>
      </c>
      <c r="L22" s="38">
        <f t="shared" si="4"/>
        <v>8.207343412526997</v>
      </c>
      <c r="M22" s="38">
        <f t="shared" si="5"/>
        <v>14.232209737827715</v>
      </c>
      <c r="N22" s="38">
        <f t="shared" si="6"/>
        <v>250</v>
      </c>
      <c r="O22" s="38">
        <f t="shared" si="7"/>
        <v>53.99568034557235</v>
      </c>
      <c r="P22" s="38">
        <f t="shared" si="8"/>
        <v>93.63295880149812</v>
      </c>
      <c r="Q22" s="38">
        <v>13</v>
      </c>
      <c r="R22" s="38">
        <f t="shared" si="9"/>
        <v>2.8077753779697625</v>
      </c>
      <c r="S22" s="38">
        <f t="shared" si="10"/>
        <v>4.868913857677903</v>
      </c>
      <c r="T22" s="38">
        <v>4</v>
      </c>
      <c r="U22" s="38">
        <f t="shared" si="11"/>
        <v>0.8639308855291578</v>
      </c>
      <c r="V22" s="38">
        <f t="shared" si="12"/>
        <v>1.4981273408239701</v>
      </c>
      <c r="W22" s="38">
        <f t="shared" si="13"/>
        <v>17</v>
      </c>
      <c r="X22" s="38">
        <f t="shared" si="14"/>
        <v>3.6717062634989204</v>
      </c>
      <c r="Y22" s="38">
        <f t="shared" si="15"/>
        <v>6.367041198501873</v>
      </c>
      <c r="Z22" s="38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5">
      <c r="A23" s="38">
        <v>2000</v>
      </c>
      <c r="B23" s="38">
        <v>488</v>
      </c>
      <c r="C23" s="38">
        <v>292</v>
      </c>
      <c r="D23" s="38">
        <v>59.84</v>
      </c>
      <c r="E23" s="38">
        <v>197</v>
      </c>
      <c r="F23" s="38">
        <f t="shared" si="0"/>
        <v>40.36885245901639</v>
      </c>
      <c r="G23" s="38">
        <f t="shared" si="1"/>
        <v>67.46575342465754</v>
      </c>
      <c r="H23" s="38">
        <v>56</v>
      </c>
      <c r="I23" s="38">
        <f t="shared" si="2"/>
        <v>11.475409836065573</v>
      </c>
      <c r="J23" s="38">
        <f t="shared" si="3"/>
        <v>19.17808219178082</v>
      </c>
      <c r="K23" s="38">
        <v>23</v>
      </c>
      <c r="L23" s="38">
        <f t="shared" si="4"/>
        <v>4.713114754098361</v>
      </c>
      <c r="M23" s="38">
        <f t="shared" si="5"/>
        <v>7.876712328767123</v>
      </c>
      <c r="N23" s="38">
        <f t="shared" si="6"/>
        <v>276</v>
      </c>
      <c r="O23" s="38">
        <f t="shared" si="7"/>
        <v>56.557377049180324</v>
      </c>
      <c r="P23" s="38">
        <f t="shared" si="8"/>
        <v>94.52054794520548</v>
      </c>
      <c r="Q23" s="38">
        <v>12</v>
      </c>
      <c r="R23" s="38">
        <f t="shared" si="9"/>
        <v>2.459016393442623</v>
      </c>
      <c r="S23" s="38">
        <f t="shared" si="10"/>
        <v>4.10958904109589</v>
      </c>
      <c r="T23" s="38">
        <v>4</v>
      </c>
      <c r="U23" s="38">
        <f t="shared" si="11"/>
        <v>0.819672131147541</v>
      </c>
      <c r="V23" s="38">
        <f t="shared" si="12"/>
        <v>1.36986301369863</v>
      </c>
      <c r="W23" s="38">
        <f t="shared" si="13"/>
        <v>16</v>
      </c>
      <c r="X23" s="38">
        <f t="shared" si="14"/>
        <v>3.278688524590164</v>
      </c>
      <c r="Y23" s="38">
        <f t="shared" si="15"/>
        <v>5.47945205479452</v>
      </c>
      <c r="Z23" s="38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ht="15">
      <c r="A24" s="38">
        <v>2001</v>
      </c>
      <c r="B24" s="38">
        <v>598</v>
      </c>
      <c r="C24" s="38">
        <v>365</v>
      </c>
      <c r="D24" s="38">
        <v>61.04</v>
      </c>
      <c r="E24" s="38">
        <v>224</v>
      </c>
      <c r="F24" s="38">
        <f t="shared" si="0"/>
        <v>37.45819397993311</v>
      </c>
      <c r="G24" s="38">
        <f t="shared" si="1"/>
        <v>61.369863013698634</v>
      </c>
      <c r="H24" s="38">
        <v>85</v>
      </c>
      <c r="I24" s="38">
        <f t="shared" si="2"/>
        <v>14.214046822742473</v>
      </c>
      <c r="J24" s="38">
        <f t="shared" si="3"/>
        <v>23.28767123287671</v>
      </c>
      <c r="K24" s="38">
        <v>33</v>
      </c>
      <c r="L24" s="38">
        <f t="shared" si="4"/>
        <v>5.518394648829431</v>
      </c>
      <c r="M24" s="38">
        <f t="shared" si="5"/>
        <v>9.04109589041096</v>
      </c>
      <c r="N24" s="38">
        <f t="shared" si="6"/>
        <v>342</v>
      </c>
      <c r="O24" s="38">
        <f t="shared" si="7"/>
        <v>57.19063545150501</v>
      </c>
      <c r="P24" s="38">
        <f t="shared" si="8"/>
        <v>93.69863013698631</v>
      </c>
      <c r="Q24" s="38">
        <v>15</v>
      </c>
      <c r="R24" s="38">
        <f t="shared" si="9"/>
        <v>2.508361204013378</v>
      </c>
      <c r="S24" s="38">
        <f t="shared" si="10"/>
        <v>4.10958904109589</v>
      </c>
      <c r="T24" s="38">
        <v>8</v>
      </c>
      <c r="U24" s="38">
        <f t="shared" si="11"/>
        <v>1.3377926421404682</v>
      </c>
      <c r="V24" s="38">
        <f t="shared" si="12"/>
        <v>2.191780821917808</v>
      </c>
      <c r="W24" s="38">
        <f t="shared" si="13"/>
        <v>23</v>
      </c>
      <c r="X24" s="38">
        <f t="shared" si="14"/>
        <v>3.8461538461538463</v>
      </c>
      <c r="Y24" s="38">
        <f t="shared" si="15"/>
        <v>6.301369863013699</v>
      </c>
      <c r="Z24" s="38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5">
      <c r="A25" s="38">
        <v>2002</v>
      </c>
      <c r="B25" s="38">
        <v>557</v>
      </c>
      <c r="C25" s="38">
        <v>363</v>
      </c>
      <c r="D25" s="38">
        <v>65.17</v>
      </c>
      <c r="E25" s="38">
        <v>222</v>
      </c>
      <c r="F25" s="38">
        <f t="shared" si="0"/>
        <v>39.85637342908438</v>
      </c>
      <c r="G25" s="38">
        <f t="shared" si="1"/>
        <v>61.15702479338842</v>
      </c>
      <c r="H25" s="38">
        <v>82</v>
      </c>
      <c r="I25" s="38">
        <f t="shared" si="2"/>
        <v>14.721723518850988</v>
      </c>
      <c r="J25" s="38">
        <f t="shared" si="3"/>
        <v>22.58953168044077</v>
      </c>
      <c r="K25" s="38">
        <v>41</v>
      </c>
      <c r="L25" s="38">
        <f t="shared" si="4"/>
        <v>7.360861759425494</v>
      </c>
      <c r="M25" s="38">
        <f t="shared" si="5"/>
        <v>11.294765840220386</v>
      </c>
      <c r="N25" s="38">
        <f t="shared" si="6"/>
        <v>345</v>
      </c>
      <c r="O25" s="38">
        <f t="shared" si="7"/>
        <v>61.93895870736086</v>
      </c>
      <c r="P25" s="38">
        <f t="shared" si="8"/>
        <v>95.0413223140496</v>
      </c>
      <c r="Q25" s="38">
        <v>14</v>
      </c>
      <c r="R25" s="38">
        <f t="shared" si="9"/>
        <v>2.5134649910233393</v>
      </c>
      <c r="S25" s="38">
        <f t="shared" si="10"/>
        <v>3.8567493112947657</v>
      </c>
      <c r="T25" s="38">
        <v>4</v>
      </c>
      <c r="U25" s="38">
        <f t="shared" si="11"/>
        <v>0.718132854578097</v>
      </c>
      <c r="V25" s="38">
        <f t="shared" si="12"/>
        <v>1.1019283746556474</v>
      </c>
      <c r="W25" s="38">
        <f t="shared" si="13"/>
        <v>18</v>
      </c>
      <c r="X25" s="38">
        <f t="shared" si="14"/>
        <v>3.231597845601436</v>
      </c>
      <c r="Y25" s="38">
        <f t="shared" si="15"/>
        <v>4.958677685950414</v>
      </c>
      <c r="Z25" s="38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5">
      <c r="A26" s="38">
        <v>2003</v>
      </c>
      <c r="B26" s="38">
        <v>650</v>
      </c>
      <c r="C26" s="38">
        <v>398</v>
      </c>
      <c r="D26" s="38">
        <v>61.23</v>
      </c>
      <c r="E26" s="38">
        <v>262</v>
      </c>
      <c r="F26" s="38">
        <f t="shared" si="0"/>
        <v>40.30769230769231</v>
      </c>
      <c r="G26" s="38">
        <f t="shared" si="1"/>
        <v>65.82914572864321</v>
      </c>
      <c r="H26" s="38">
        <v>84</v>
      </c>
      <c r="I26" s="38">
        <f t="shared" si="2"/>
        <v>12.923076923076923</v>
      </c>
      <c r="J26" s="38">
        <f t="shared" si="3"/>
        <v>21.105527638190953</v>
      </c>
      <c r="K26" s="38">
        <v>30</v>
      </c>
      <c r="L26" s="38">
        <f t="shared" si="4"/>
        <v>4.615384615384616</v>
      </c>
      <c r="M26" s="38">
        <f t="shared" si="5"/>
        <v>7.537688442211055</v>
      </c>
      <c r="N26" s="38">
        <f t="shared" si="6"/>
        <v>376</v>
      </c>
      <c r="O26" s="38">
        <f t="shared" si="7"/>
        <v>57.84615384615385</v>
      </c>
      <c r="P26" s="38">
        <f t="shared" si="8"/>
        <v>94.47236180904522</v>
      </c>
      <c r="Q26" s="38">
        <v>18</v>
      </c>
      <c r="R26" s="38">
        <f t="shared" si="9"/>
        <v>2.769230769230769</v>
      </c>
      <c r="S26" s="38">
        <f t="shared" si="10"/>
        <v>4.522613065326634</v>
      </c>
      <c r="T26" s="38">
        <v>4</v>
      </c>
      <c r="U26" s="38">
        <f t="shared" si="11"/>
        <v>0.6153846153846154</v>
      </c>
      <c r="V26" s="38">
        <f t="shared" si="12"/>
        <v>1.0050251256281406</v>
      </c>
      <c r="W26" s="38">
        <f t="shared" si="13"/>
        <v>22</v>
      </c>
      <c r="X26" s="38">
        <f t="shared" si="14"/>
        <v>3.3846153846153846</v>
      </c>
      <c r="Y26" s="38">
        <f t="shared" si="15"/>
        <v>5.527638190954774</v>
      </c>
      <c r="Z26" s="38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5">
      <c r="A27" s="38">
        <v>2004</v>
      </c>
      <c r="B27" s="38">
        <v>724</v>
      </c>
      <c r="C27" s="38">
        <v>417</v>
      </c>
      <c r="D27" s="38">
        <v>57.6</v>
      </c>
      <c r="E27" s="38">
        <v>278</v>
      </c>
      <c r="F27" s="38">
        <f t="shared" si="0"/>
        <v>38.39779005524862</v>
      </c>
      <c r="G27" s="38">
        <f t="shared" si="1"/>
        <v>66.66666666666666</v>
      </c>
      <c r="H27" s="38">
        <v>77</v>
      </c>
      <c r="I27" s="38">
        <f t="shared" si="2"/>
        <v>10.6353591160221</v>
      </c>
      <c r="J27" s="38">
        <f t="shared" si="3"/>
        <v>18.465227817745802</v>
      </c>
      <c r="K27" s="38">
        <v>40</v>
      </c>
      <c r="L27" s="38">
        <f t="shared" si="4"/>
        <v>5.524861878453039</v>
      </c>
      <c r="M27" s="38">
        <f t="shared" si="5"/>
        <v>9.59232613908873</v>
      </c>
      <c r="N27" s="38">
        <f t="shared" si="6"/>
        <v>395</v>
      </c>
      <c r="O27" s="38">
        <f t="shared" si="7"/>
        <v>54.55801104972375</v>
      </c>
      <c r="P27" s="38">
        <f t="shared" si="8"/>
        <v>94.7242206235012</v>
      </c>
      <c r="Q27" s="38">
        <v>18</v>
      </c>
      <c r="R27" s="38">
        <f t="shared" si="9"/>
        <v>2.4861878453038675</v>
      </c>
      <c r="S27" s="38">
        <f t="shared" si="10"/>
        <v>4.316546762589928</v>
      </c>
      <c r="T27" s="38">
        <v>4</v>
      </c>
      <c r="U27" s="38">
        <f t="shared" si="11"/>
        <v>0.5524861878453038</v>
      </c>
      <c r="V27" s="38">
        <f t="shared" si="12"/>
        <v>0.9592326139088728</v>
      </c>
      <c r="W27" s="38">
        <f t="shared" si="13"/>
        <v>22</v>
      </c>
      <c r="X27" s="38">
        <f t="shared" si="14"/>
        <v>3.0386740331491713</v>
      </c>
      <c r="Y27" s="38">
        <f t="shared" si="15"/>
        <v>5.275779376498801</v>
      </c>
      <c r="Z27" s="38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5">
      <c r="A28" s="38">
        <v>2005</v>
      </c>
      <c r="B28" s="38">
        <v>682</v>
      </c>
      <c r="C28" s="38">
        <v>396</v>
      </c>
      <c r="D28" s="38">
        <v>58.06</v>
      </c>
      <c r="E28" s="38">
        <v>282</v>
      </c>
      <c r="F28" s="38">
        <f t="shared" si="0"/>
        <v>41.348973607038126</v>
      </c>
      <c r="G28" s="38">
        <f t="shared" si="1"/>
        <v>71.21212121212122</v>
      </c>
      <c r="H28" s="38">
        <v>73</v>
      </c>
      <c r="I28" s="38">
        <f t="shared" si="2"/>
        <v>10.703812316715542</v>
      </c>
      <c r="J28" s="38">
        <f t="shared" si="3"/>
        <v>18.434343434343432</v>
      </c>
      <c r="K28" s="38">
        <v>25</v>
      </c>
      <c r="L28" s="38">
        <f t="shared" si="4"/>
        <v>3.6656891495601176</v>
      </c>
      <c r="M28" s="38">
        <f t="shared" si="5"/>
        <v>6.313131313131313</v>
      </c>
      <c r="N28" s="38">
        <f t="shared" si="6"/>
        <v>380</v>
      </c>
      <c r="O28" s="38">
        <f t="shared" si="7"/>
        <v>55.718475073313776</v>
      </c>
      <c r="P28" s="38">
        <f t="shared" si="8"/>
        <v>95.95959595959596</v>
      </c>
      <c r="Q28" s="38">
        <v>11</v>
      </c>
      <c r="R28" s="38">
        <f t="shared" si="9"/>
        <v>1.6129032258064515</v>
      </c>
      <c r="S28" s="38">
        <f t="shared" si="10"/>
        <v>2.7777777777777777</v>
      </c>
      <c r="T28" s="38">
        <v>5</v>
      </c>
      <c r="U28" s="38">
        <f t="shared" si="11"/>
        <v>0.7331378299120235</v>
      </c>
      <c r="V28" s="38">
        <f t="shared" si="12"/>
        <v>1.2626262626262625</v>
      </c>
      <c r="W28" s="38">
        <f t="shared" si="13"/>
        <v>16</v>
      </c>
      <c r="X28" s="38">
        <f t="shared" si="14"/>
        <v>2.346041055718475</v>
      </c>
      <c r="Y28" s="38">
        <f t="shared" si="15"/>
        <v>4.040404040404041</v>
      </c>
      <c r="Z28" s="38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5">
      <c r="A29" s="38">
        <v>2006</v>
      </c>
      <c r="B29" s="38">
        <v>656</v>
      </c>
      <c r="C29" s="38">
        <v>383</v>
      </c>
      <c r="D29" s="38">
        <v>58.38</v>
      </c>
      <c r="E29" s="38">
        <v>278</v>
      </c>
      <c r="F29" s="38">
        <f t="shared" si="0"/>
        <v>42.3780487804878</v>
      </c>
      <c r="G29" s="38">
        <f t="shared" si="1"/>
        <v>72.58485639686684</v>
      </c>
      <c r="H29" s="38">
        <v>48</v>
      </c>
      <c r="I29" s="38">
        <f t="shared" si="2"/>
        <v>7.317073170731707</v>
      </c>
      <c r="J29" s="38">
        <f t="shared" si="3"/>
        <v>12.532637075718014</v>
      </c>
      <c r="K29" s="38">
        <v>36</v>
      </c>
      <c r="L29" s="38">
        <f t="shared" si="4"/>
        <v>5.487804878048781</v>
      </c>
      <c r="M29" s="38">
        <f t="shared" si="5"/>
        <v>9.39947780678851</v>
      </c>
      <c r="N29" s="38">
        <f t="shared" si="6"/>
        <v>362</v>
      </c>
      <c r="O29" s="38">
        <f t="shared" si="7"/>
        <v>55.1829268292683</v>
      </c>
      <c r="P29" s="38">
        <f t="shared" si="8"/>
        <v>94.51697127937337</v>
      </c>
      <c r="Q29" s="38">
        <v>15</v>
      </c>
      <c r="R29" s="38">
        <f t="shared" si="9"/>
        <v>2.2865853658536586</v>
      </c>
      <c r="S29" s="38">
        <f t="shared" si="10"/>
        <v>3.91644908616188</v>
      </c>
      <c r="T29" s="38">
        <v>6</v>
      </c>
      <c r="U29" s="38">
        <f t="shared" si="11"/>
        <v>0.9146341463414633</v>
      </c>
      <c r="V29" s="38">
        <f t="shared" si="12"/>
        <v>1.5665796344647518</v>
      </c>
      <c r="W29" s="38">
        <f t="shared" si="13"/>
        <v>21</v>
      </c>
      <c r="X29" s="38">
        <f t="shared" si="14"/>
        <v>3.201219512195122</v>
      </c>
      <c r="Y29" s="38">
        <f t="shared" si="15"/>
        <v>5.483028720626632</v>
      </c>
      <c r="Z29" s="38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5">
      <c r="A30" s="38">
        <v>2007</v>
      </c>
      <c r="B30" s="38">
        <v>717</v>
      </c>
      <c r="C30" s="38">
        <v>413</v>
      </c>
      <c r="D30" s="38">
        <v>57.6</v>
      </c>
      <c r="E30" s="38">
        <v>309</v>
      </c>
      <c r="F30" s="38">
        <f t="shared" si="0"/>
        <v>43.09623430962343</v>
      </c>
      <c r="G30" s="38">
        <f t="shared" si="1"/>
        <v>74.818401937046</v>
      </c>
      <c r="H30" s="38">
        <v>56</v>
      </c>
      <c r="I30" s="38">
        <f t="shared" si="2"/>
        <v>7.810320781032078</v>
      </c>
      <c r="J30" s="38">
        <f t="shared" si="3"/>
        <v>13.559322033898304</v>
      </c>
      <c r="K30" s="38">
        <v>34</v>
      </c>
      <c r="L30" s="38">
        <f t="shared" si="4"/>
        <v>4.741980474198047</v>
      </c>
      <c r="M30" s="38">
        <f t="shared" si="5"/>
        <v>8.232445520581114</v>
      </c>
      <c r="N30" s="38">
        <f t="shared" si="6"/>
        <v>399</v>
      </c>
      <c r="O30" s="38">
        <f t="shared" si="7"/>
        <v>55.64853556485355</v>
      </c>
      <c r="P30" s="38">
        <f t="shared" si="8"/>
        <v>96.61016949152543</v>
      </c>
      <c r="Q30" s="38">
        <v>9</v>
      </c>
      <c r="R30" s="38">
        <f t="shared" si="9"/>
        <v>1.2552301255230125</v>
      </c>
      <c r="S30" s="38">
        <f t="shared" si="10"/>
        <v>2.1791767554479415</v>
      </c>
      <c r="T30" s="38">
        <v>5</v>
      </c>
      <c r="U30" s="38">
        <f t="shared" si="11"/>
        <v>0.697350069735007</v>
      </c>
      <c r="V30" s="38">
        <f t="shared" si="12"/>
        <v>1.2106537530266344</v>
      </c>
      <c r="W30" s="38">
        <f t="shared" si="13"/>
        <v>14</v>
      </c>
      <c r="X30" s="38">
        <f t="shared" si="14"/>
        <v>1.9525801952580195</v>
      </c>
      <c r="Y30" s="38">
        <f t="shared" si="15"/>
        <v>3.389830508474576</v>
      </c>
      <c r="Z30" s="38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5">
      <c r="A31" s="38">
        <v>2008</v>
      </c>
      <c r="B31" s="38">
        <v>723</v>
      </c>
      <c r="C31" s="38">
        <v>460</v>
      </c>
      <c r="D31" s="38">
        <v>63.62</v>
      </c>
      <c r="E31" s="38">
        <v>350</v>
      </c>
      <c r="F31" s="38">
        <f t="shared" si="0"/>
        <v>48.40940525587828</v>
      </c>
      <c r="G31" s="38">
        <f t="shared" si="1"/>
        <v>76.08695652173914</v>
      </c>
      <c r="H31" s="38">
        <v>63</v>
      </c>
      <c r="I31" s="38">
        <f t="shared" si="2"/>
        <v>8.71369294605809</v>
      </c>
      <c r="J31" s="38">
        <f t="shared" si="3"/>
        <v>13.695652173913043</v>
      </c>
      <c r="K31" s="38">
        <v>35</v>
      </c>
      <c r="L31" s="38">
        <f t="shared" si="4"/>
        <v>4.840940525587829</v>
      </c>
      <c r="M31" s="38">
        <f t="shared" si="5"/>
        <v>7.608695652173914</v>
      </c>
      <c r="N31" s="38">
        <f t="shared" si="6"/>
        <v>448</v>
      </c>
      <c r="O31" s="38">
        <f t="shared" si="7"/>
        <v>61.964038727524205</v>
      </c>
      <c r="P31" s="38">
        <f t="shared" si="8"/>
        <v>97.3913043478261</v>
      </c>
      <c r="Q31" s="38">
        <v>11</v>
      </c>
      <c r="R31" s="38">
        <f t="shared" si="9"/>
        <v>1.5214384508990317</v>
      </c>
      <c r="S31" s="38">
        <f t="shared" si="10"/>
        <v>2.391304347826087</v>
      </c>
      <c r="T31" s="38">
        <v>1</v>
      </c>
      <c r="U31" s="38">
        <f t="shared" si="11"/>
        <v>0.13831258644536654</v>
      </c>
      <c r="V31" s="38">
        <f t="shared" si="12"/>
        <v>0.21739130434782608</v>
      </c>
      <c r="W31" s="38">
        <f t="shared" si="13"/>
        <v>12</v>
      </c>
      <c r="X31" s="38">
        <f t="shared" si="14"/>
        <v>1.6597510373443984</v>
      </c>
      <c r="Y31" s="38">
        <f t="shared" si="15"/>
        <v>2.608695652173913</v>
      </c>
      <c r="Z31" s="38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5">
      <c r="A32" s="38">
        <v>2009</v>
      </c>
      <c r="B32" s="38">
        <v>863</v>
      </c>
      <c r="C32" s="38">
        <v>365</v>
      </c>
      <c r="D32" s="38">
        <v>42.29</v>
      </c>
      <c r="E32" s="38">
        <v>267</v>
      </c>
      <c r="F32" s="38">
        <f t="shared" si="0"/>
        <v>30.938586326767094</v>
      </c>
      <c r="G32" s="38">
        <f t="shared" si="1"/>
        <v>73.15068493150685</v>
      </c>
      <c r="H32" s="38">
        <v>60</v>
      </c>
      <c r="I32" s="38">
        <f t="shared" si="2"/>
        <v>6.952491309385864</v>
      </c>
      <c r="J32" s="38">
        <f t="shared" si="3"/>
        <v>16.43835616438356</v>
      </c>
      <c r="K32" s="38">
        <v>27</v>
      </c>
      <c r="L32" s="38">
        <f t="shared" si="4"/>
        <v>3.1286210892236386</v>
      </c>
      <c r="M32" s="38">
        <f t="shared" si="5"/>
        <v>7.397260273972603</v>
      </c>
      <c r="N32" s="38">
        <f t="shared" si="6"/>
        <v>354</v>
      </c>
      <c r="O32" s="38">
        <f t="shared" si="7"/>
        <v>41.01969872537659</v>
      </c>
      <c r="P32" s="38">
        <f t="shared" si="8"/>
        <v>96.98630136986301</v>
      </c>
      <c r="Q32" s="38">
        <v>9</v>
      </c>
      <c r="R32" s="38">
        <f t="shared" si="9"/>
        <v>1.0428736964078795</v>
      </c>
      <c r="S32" s="38">
        <f t="shared" si="10"/>
        <v>2.4657534246575343</v>
      </c>
      <c r="T32" s="38">
        <v>2</v>
      </c>
      <c r="U32" s="38">
        <f t="shared" si="11"/>
        <v>0.2317497103128621</v>
      </c>
      <c r="V32" s="38">
        <f t="shared" si="12"/>
        <v>0.547945205479452</v>
      </c>
      <c r="W32" s="38">
        <f t="shared" si="13"/>
        <v>11</v>
      </c>
      <c r="X32" s="38">
        <f t="shared" si="14"/>
        <v>1.2746234067207416</v>
      </c>
      <c r="Y32" s="38">
        <f t="shared" si="15"/>
        <v>3.0136986301369864</v>
      </c>
      <c r="Z32" s="38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5">
      <c r="A33" s="38">
        <v>2010</v>
      </c>
      <c r="B33" s="38">
        <v>537</v>
      </c>
      <c r="C33" s="38">
        <v>0</v>
      </c>
      <c r="D33" s="38"/>
      <c r="E33" s="38"/>
      <c r="F33" s="38">
        <f t="shared" si="0"/>
        <v>0</v>
      </c>
      <c r="G33" s="38"/>
      <c r="H33" s="38">
        <v>0</v>
      </c>
      <c r="I33" s="38">
        <f t="shared" si="2"/>
        <v>0</v>
      </c>
      <c r="J33" s="38"/>
      <c r="K33" s="38">
        <v>0</v>
      </c>
      <c r="L33" s="38">
        <f t="shared" si="4"/>
        <v>0</v>
      </c>
      <c r="M33" s="38"/>
      <c r="N33" s="38">
        <f t="shared" si="6"/>
        <v>0</v>
      </c>
      <c r="O33" s="38"/>
      <c r="P33" s="38"/>
      <c r="Q33" s="38">
        <v>0</v>
      </c>
      <c r="R33" s="38"/>
      <c r="S33" s="38"/>
      <c r="T33" s="38">
        <v>0</v>
      </c>
      <c r="U33" s="38"/>
      <c r="V33" s="38"/>
      <c r="W33" s="38"/>
      <c r="X33" s="38"/>
      <c r="Y33" s="38"/>
      <c r="Z33" s="38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5">
      <c r="A34" s="38">
        <v>2011</v>
      </c>
      <c r="B34" s="38" t="s">
        <v>16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0" spans="1:38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</row>
    <row r="42" spans="1:38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PageLayoutView="0" workbookViewId="0" topLeftCell="E1">
      <selection activeCell="U42" sqref="U42"/>
    </sheetView>
  </sheetViews>
  <sheetFormatPr defaultColWidth="11.28125" defaultRowHeight="12.75"/>
  <cols>
    <col min="1" max="1" width="9.7109375" style="1" customWidth="1"/>
    <col min="2" max="2" width="12.7109375" style="1" customWidth="1"/>
    <col min="3" max="3" width="9.7109375" style="1" customWidth="1"/>
    <col min="4" max="4" width="13.28125" style="2" customWidth="1"/>
    <col min="5" max="5" width="7.28125" style="1" customWidth="1"/>
    <col min="6" max="6" width="11.57421875" style="2" customWidth="1"/>
    <col min="7" max="7" width="12.140625" style="2" customWidth="1"/>
    <col min="8" max="8" width="11.421875" style="1" customWidth="1"/>
    <col min="9" max="9" width="9.421875" style="2" customWidth="1"/>
    <col min="10" max="10" width="12.7109375" style="2" customWidth="1"/>
    <col min="11" max="11" width="11.28125" style="1" customWidth="1"/>
    <col min="12" max="12" width="9.7109375" style="2" customWidth="1"/>
    <col min="13" max="13" width="11.8515625" style="2" customWidth="1"/>
    <col min="14" max="14" width="7.28125" style="1" customWidth="1"/>
    <col min="15" max="15" width="12.57421875" style="2" customWidth="1"/>
    <col min="16" max="16" width="11.28125" style="2" customWidth="1"/>
    <col min="17" max="17" width="11.28125" style="1" customWidth="1"/>
    <col min="18" max="18" width="9.57421875" style="2" customWidth="1"/>
    <col min="19" max="19" width="12.28125" style="2" customWidth="1"/>
    <col min="20" max="20" width="7.28125" style="1" customWidth="1"/>
    <col min="21" max="21" width="9.28125" style="2" customWidth="1"/>
    <col min="22" max="22" width="11.57421875" style="2" customWidth="1"/>
    <col min="23" max="23" width="7.28125" style="1" customWidth="1"/>
    <col min="24" max="24" width="11.00390625" style="2" customWidth="1"/>
    <col min="25" max="25" width="11.8515625" style="2" customWidth="1"/>
    <col min="26" max="16384" width="11.28125" style="1" customWidth="1"/>
  </cols>
  <sheetData>
    <row r="1" spans="1:25" s="8" customFormat="1" ht="36" customHeight="1">
      <c r="A1" s="3" t="s">
        <v>17</v>
      </c>
      <c r="B1" s="3" t="s">
        <v>18</v>
      </c>
      <c r="C1" s="4" t="s">
        <v>19</v>
      </c>
      <c r="D1" s="5"/>
      <c r="E1" s="6" t="s">
        <v>20</v>
      </c>
      <c r="F1" s="5"/>
      <c r="G1" s="5"/>
      <c r="H1" s="6" t="s">
        <v>21</v>
      </c>
      <c r="I1" s="5"/>
      <c r="J1" s="5"/>
      <c r="K1" s="6" t="s">
        <v>22</v>
      </c>
      <c r="L1" s="5"/>
      <c r="M1" s="5"/>
      <c r="N1" s="6" t="s">
        <v>23</v>
      </c>
      <c r="O1" s="5"/>
      <c r="P1" s="5" t="s">
        <v>24</v>
      </c>
      <c r="Q1" s="6" t="s">
        <v>25</v>
      </c>
      <c r="R1" s="5"/>
      <c r="S1" s="5"/>
      <c r="T1" s="6" t="s">
        <v>26</v>
      </c>
      <c r="U1" s="5"/>
      <c r="V1" s="5"/>
      <c r="W1" s="6" t="s">
        <v>27</v>
      </c>
      <c r="X1" s="5"/>
      <c r="Y1" s="7" t="s">
        <v>28</v>
      </c>
    </row>
    <row r="2" spans="1:25" s="19" customFormat="1" ht="32.25" customHeight="1">
      <c r="A2" s="9"/>
      <c r="B2" s="9"/>
      <c r="C2" s="10" t="s">
        <v>12</v>
      </c>
      <c r="D2" s="11" t="s">
        <v>13</v>
      </c>
      <c r="E2" s="12" t="s">
        <v>14</v>
      </c>
      <c r="F2" s="13" t="s">
        <v>13</v>
      </c>
      <c r="G2" s="11" t="s">
        <v>30</v>
      </c>
      <c r="H2" s="14" t="s">
        <v>14</v>
      </c>
      <c r="I2" s="13" t="s">
        <v>13</v>
      </c>
      <c r="J2" s="11" t="s">
        <v>30</v>
      </c>
      <c r="K2" s="14" t="s">
        <v>14</v>
      </c>
      <c r="L2" s="13" t="s">
        <v>13</v>
      </c>
      <c r="M2" s="11" t="s">
        <v>30</v>
      </c>
      <c r="N2" s="15" t="s">
        <v>14</v>
      </c>
      <c r="O2" s="13" t="s">
        <v>13</v>
      </c>
      <c r="P2" s="11" t="s">
        <v>30</v>
      </c>
      <c r="Q2" s="16" t="s">
        <v>14</v>
      </c>
      <c r="R2" s="13" t="s">
        <v>13</v>
      </c>
      <c r="S2" s="11" t="s">
        <v>30</v>
      </c>
      <c r="T2" s="17" t="s">
        <v>14</v>
      </c>
      <c r="U2" s="13" t="s">
        <v>13</v>
      </c>
      <c r="V2" s="11" t="s">
        <v>30</v>
      </c>
      <c r="W2" s="15" t="s">
        <v>14</v>
      </c>
      <c r="X2" s="13" t="s">
        <v>13</v>
      </c>
      <c r="Y2" s="18" t="s">
        <v>30</v>
      </c>
    </row>
    <row r="3" spans="1:25" ht="15">
      <c r="A3" s="20"/>
      <c r="B3" s="20"/>
      <c r="C3" s="21"/>
      <c r="E3" s="22"/>
      <c r="F3" s="23"/>
      <c r="H3" s="24"/>
      <c r="I3" s="23"/>
      <c r="K3" s="24"/>
      <c r="L3" s="23"/>
      <c r="N3" s="25"/>
      <c r="O3" s="23"/>
      <c r="Q3" s="26"/>
      <c r="R3" s="23"/>
      <c r="T3" s="27"/>
      <c r="U3" s="23"/>
      <c r="W3" s="25"/>
      <c r="X3" s="23"/>
      <c r="Y3" s="28"/>
    </row>
    <row r="4" spans="1:25" ht="15">
      <c r="A4" s="20">
        <v>1981</v>
      </c>
      <c r="B4" s="20">
        <v>154</v>
      </c>
      <c r="C4" s="29">
        <f aca="true" t="shared" si="0" ref="C4:C32">SUM(E4,H4,K4,Q4,T4)</f>
        <v>57</v>
      </c>
      <c r="D4" s="2">
        <v>37.01</v>
      </c>
      <c r="E4" s="22">
        <v>16</v>
      </c>
      <c r="F4" s="23">
        <f>E:E/B:B*100</f>
        <v>10.38961038961039</v>
      </c>
      <c r="G4" s="2">
        <f>E:E/C:C*100</f>
        <v>28.07017543859649</v>
      </c>
      <c r="H4" s="24">
        <v>21</v>
      </c>
      <c r="I4" s="23">
        <f>H:H/B:B*100</f>
        <v>13.636363636363635</v>
      </c>
      <c r="J4" s="2">
        <f>H:H/C:C*100</f>
        <v>36.84210526315789</v>
      </c>
      <c r="K4" s="24">
        <v>6</v>
      </c>
      <c r="L4" s="23">
        <f>K:K/B:B*100</f>
        <v>3.896103896103896</v>
      </c>
      <c r="M4" s="2">
        <f>K:K/C:C*100</f>
        <v>10.526315789473683</v>
      </c>
      <c r="N4" s="25">
        <f>E:E+H:H+K:K</f>
        <v>43</v>
      </c>
      <c r="O4" s="23">
        <f>N:N/B:B*100</f>
        <v>27.92207792207792</v>
      </c>
      <c r="P4" s="2">
        <f>N:N/C:C*100</f>
        <v>75.43859649122807</v>
      </c>
      <c r="Q4" s="26">
        <v>10</v>
      </c>
      <c r="R4" s="23">
        <f>Q:Q/B:B*100</f>
        <v>6.493506493506493</v>
      </c>
      <c r="S4" s="2">
        <f>Q:Q/C:C*100</f>
        <v>17.543859649122805</v>
      </c>
      <c r="T4" s="27">
        <v>4</v>
      </c>
      <c r="U4" s="23">
        <f>T:T/B:B*100</f>
        <v>2.5974025974025974</v>
      </c>
      <c r="V4" s="2">
        <f>T:T/C:C*100</f>
        <v>7.017543859649122</v>
      </c>
      <c r="W4" s="25">
        <f>Q:Q+T:T</f>
        <v>14</v>
      </c>
      <c r="X4" s="23">
        <f>W:W/B:B*100</f>
        <v>9.090909090909092</v>
      </c>
      <c r="Y4" s="28">
        <f>W:W/C:C*100</f>
        <v>24.561403508771928</v>
      </c>
    </row>
    <row r="5" spans="1:25" ht="15">
      <c r="A5" s="20">
        <v>1982</v>
      </c>
      <c r="B5" s="20">
        <v>291</v>
      </c>
      <c r="C5" s="29">
        <f t="shared" si="0"/>
        <v>121</v>
      </c>
      <c r="D5" s="2">
        <v>41.58</v>
      </c>
      <c r="E5" s="22">
        <v>35</v>
      </c>
      <c r="F5" s="23">
        <f aca="true" t="shared" si="1" ref="F5:F32">E$1:E$65536/B$1:B$65536*100</f>
        <v>12.027491408934708</v>
      </c>
      <c r="G5" s="2">
        <f aca="true" t="shared" si="2" ref="G5:G32">E$1:E$65536/C$1:C$65536*100</f>
        <v>28.92561983471074</v>
      </c>
      <c r="H5" s="24">
        <v>34</v>
      </c>
      <c r="I5" s="23">
        <f aca="true" t="shared" si="3" ref="I5:I32">H$1:H$65536/B$1:B$65536*100</f>
        <v>11.683848797250858</v>
      </c>
      <c r="J5" s="2">
        <f aca="true" t="shared" si="4" ref="J5:J32">H$1:H$65536/C$1:C$65536*100</f>
        <v>28.09917355371901</v>
      </c>
      <c r="K5" s="24">
        <v>25</v>
      </c>
      <c r="L5" s="23">
        <f aca="true" t="shared" si="5" ref="L5:L32">K$1:K$65536/B$1:B$65536*100</f>
        <v>8.59106529209622</v>
      </c>
      <c r="M5" s="2">
        <f aca="true" t="shared" si="6" ref="M5:M32">K$1:K$65536/C$1:C$65536*100</f>
        <v>20.66115702479339</v>
      </c>
      <c r="N5" s="25">
        <f aca="true" t="shared" si="7" ref="N5:N32">E$1:E$65536+H$1:H$65536+K$1:K$65536</f>
        <v>94</v>
      </c>
      <c r="O5" s="23">
        <f aca="true" t="shared" si="8" ref="O5:O32">N$1:N$65536/B$1:B$65536*100</f>
        <v>32.302405498281786</v>
      </c>
      <c r="P5" s="2">
        <f aca="true" t="shared" si="9" ref="P5:P32">N$1:N$65536/C$1:C$65536*100</f>
        <v>77.68595041322314</v>
      </c>
      <c r="Q5" s="26">
        <v>22</v>
      </c>
      <c r="R5" s="23">
        <f aca="true" t="shared" si="10" ref="R5:R32">Q$1:Q$65536/B$1:B$65536*100</f>
        <v>7.560137457044673</v>
      </c>
      <c r="S5" s="2">
        <f aca="true" t="shared" si="11" ref="S5:S32">Q$1:Q$65536/C$1:C$65536*100</f>
        <v>18.181818181818183</v>
      </c>
      <c r="T5" s="27">
        <v>5</v>
      </c>
      <c r="U5" s="23">
        <f aca="true" t="shared" si="12" ref="U5:U32">T$1:T$65536/B$1:B$65536*100</f>
        <v>1.718213058419244</v>
      </c>
      <c r="V5" s="2">
        <f aca="true" t="shared" si="13" ref="V5:V32">T$1:T$65536/C$1:C$65536*100</f>
        <v>4.132231404958678</v>
      </c>
      <c r="W5" s="25">
        <f aca="true" t="shared" si="14" ref="W5:W32">Q$1:Q$65536+T$1:T$65536</f>
        <v>27</v>
      </c>
      <c r="X5" s="23">
        <f aca="true" t="shared" si="15" ref="X5:X32">W$1:W$65536/B$1:B$65536*100</f>
        <v>9.278350515463918</v>
      </c>
      <c r="Y5" s="28">
        <f aca="true" t="shared" si="16" ref="Y5:Y32">W$1:W$65536/C$1:C$65536*100</f>
        <v>22.31404958677686</v>
      </c>
    </row>
    <row r="6" spans="1:25" ht="15">
      <c r="A6" s="20">
        <v>1983</v>
      </c>
      <c r="B6" s="20">
        <v>325</v>
      </c>
      <c r="C6" s="29">
        <f t="shared" si="0"/>
        <v>122</v>
      </c>
      <c r="D6" s="2">
        <v>37.54</v>
      </c>
      <c r="E6" s="22">
        <v>54</v>
      </c>
      <c r="F6" s="23">
        <f t="shared" si="1"/>
        <v>16.615384615384617</v>
      </c>
      <c r="G6" s="2">
        <f t="shared" si="2"/>
        <v>44.26229508196721</v>
      </c>
      <c r="H6" s="24">
        <v>26</v>
      </c>
      <c r="I6" s="23">
        <f t="shared" si="3"/>
        <v>8</v>
      </c>
      <c r="J6" s="2">
        <f t="shared" si="4"/>
        <v>21.311475409836063</v>
      </c>
      <c r="K6" s="24">
        <v>16</v>
      </c>
      <c r="L6" s="23">
        <f t="shared" si="5"/>
        <v>4.923076923076923</v>
      </c>
      <c r="M6" s="2">
        <f t="shared" si="6"/>
        <v>13.114754098360656</v>
      </c>
      <c r="N6" s="25">
        <f t="shared" si="7"/>
        <v>96</v>
      </c>
      <c r="O6" s="23">
        <f t="shared" si="8"/>
        <v>29.53846153846154</v>
      </c>
      <c r="P6" s="2">
        <f t="shared" si="9"/>
        <v>78.68852459016394</v>
      </c>
      <c r="Q6" s="26">
        <v>23</v>
      </c>
      <c r="R6" s="23">
        <f t="shared" si="10"/>
        <v>7.076923076923077</v>
      </c>
      <c r="S6" s="2">
        <f t="shared" si="11"/>
        <v>18.852459016393443</v>
      </c>
      <c r="T6" s="27">
        <v>3</v>
      </c>
      <c r="U6" s="23">
        <f t="shared" si="12"/>
        <v>0.9230769230769231</v>
      </c>
      <c r="V6" s="2">
        <f t="shared" si="13"/>
        <v>2.459016393442623</v>
      </c>
      <c r="W6" s="25">
        <f t="shared" si="14"/>
        <v>26</v>
      </c>
      <c r="X6" s="23">
        <f t="shared" si="15"/>
        <v>8</v>
      </c>
      <c r="Y6" s="28">
        <f t="shared" si="16"/>
        <v>21.311475409836063</v>
      </c>
    </row>
    <row r="7" spans="1:25" ht="15">
      <c r="A7" s="20">
        <v>1984</v>
      </c>
      <c r="B7" s="20">
        <v>307</v>
      </c>
      <c r="C7" s="29">
        <f t="shared" si="0"/>
        <v>104</v>
      </c>
      <c r="D7" s="2">
        <v>33.88</v>
      </c>
      <c r="E7" s="22">
        <v>44</v>
      </c>
      <c r="F7" s="23">
        <f t="shared" si="1"/>
        <v>14.332247557003258</v>
      </c>
      <c r="G7" s="2">
        <f t="shared" si="2"/>
        <v>42.30769230769231</v>
      </c>
      <c r="H7" s="24">
        <v>29</v>
      </c>
      <c r="I7" s="23">
        <f t="shared" si="3"/>
        <v>9.446254071661238</v>
      </c>
      <c r="J7" s="2">
        <f t="shared" si="4"/>
        <v>27.884615384615387</v>
      </c>
      <c r="K7" s="24">
        <v>18</v>
      </c>
      <c r="L7" s="23">
        <f t="shared" si="5"/>
        <v>5.863192182410423</v>
      </c>
      <c r="M7" s="2">
        <f t="shared" si="6"/>
        <v>17.307692307692307</v>
      </c>
      <c r="N7" s="25">
        <f t="shared" si="7"/>
        <v>91</v>
      </c>
      <c r="O7" s="23">
        <f t="shared" si="8"/>
        <v>29.64169381107492</v>
      </c>
      <c r="P7" s="2">
        <f t="shared" si="9"/>
        <v>87.5</v>
      </c>
      <c r="Q7" s="26">
        <v>12</v>
      </c>
      <c r="R7" s="23">
        <f t="shared" si="10"/>
        <v>3.908794788273615</v>
      </c>
      <c r="S7" s="2">
        <f t="shared" si="11"/>
        <v>11.538461538461538</v>
      </c>
      <c r="T7" s="27">
        <v>1</v>
      </c>
      <c r="U7" s="23">
        <f t="shared" si="12"/>
        <v>0.32573289902280134</v>
      </c>
      <c r="V7" s="2">
        <f t="shared" si="13"/>
        <v>0.9615384615384616</v>
      </c>
      <c r="W7" s="25">
        <f t="shared" si="14"/>
        <v>13</v>
      </c>
      <c r="X7" s="23">
        <f t="shared" si="15"/>
        <v>4.234527687296417</v>
      </c>
      <c r="Y7" s="28">
        <f t="shared" si="16"/>
        <v>12.5</v>
      </c>
    </row>
    <row r="8" spans="1:25" ht="15">
      <c r="A8" s="20">
        <v>1985</v>
      </c>
      <c r="B8" s="20">
        <v>373</v>
      </c>
      <c r="C8" s="29">
        <f t="shared" si="0"/>
        <v>157</v>
      </c>
      <c r="D8" s="2">
        <v>42.09</v>
      </c>
      <c r="E8" s="22">
        <v>74</v>
      </c>
      <c r="F8" s="23">
        <f t="shared" si="1"/>
        <v>19.839142091152816</v>
      </c>
      <c r="G8" s="2">
        <f t="shared" si="2"/>
        <v>47.13375796178344</v>
      </c>
      <c r="H8" s="24">
        <v>32</v>
      </c>
      <c r="I8" s="23">
        <f t="shared" si="3"/>
        <v>8.579088471849866</v>
      </c>
      <c r="J8" s="2">
        <f t="shared" si="4"/>
        <v>20.382165605095544</v>
      </c>
      <c r="K8" s="24">
        <v>25</v>
      </c>
      <c r="L8" s="23">
        <f t="shared" si="5"/>
        <v>6.702412868632708</v>
      </c>
      <c r="M8" s="2">
        <f t="shared" si="6"/>
        <v>15.92356687898089</v>
      </c>
      <c r="N8" s="25">
        <f t="shared" si="7"/>
        <v>131</v>
      </c>
      <c r="O8" s="23">
        <f t="shared" si="8"/>
        <v>35.120643431635386</v>
      </c>
      <c r="P8" s="2">
        <f t="shared" si="9"/>
        <v>83.43949044585987</v>
      </c>
      <c r="Q8" s="26">
        <v>18</v>
      </c>
      <c r="R8" s="23">
        <f t="shared" si="10"/>
        <v>4.825737265415549</v>
      </c>
      <c r="S8" s="2">
        <f t="shared" si="11"/>
        <v>11.464968152866243</v>
      </c>
      <c r="T8" s="27">
        <v>8</v>
      </c>
      <c r="U8" s="23">
        <f t="shared" si="12"/>
        <v>2.1447721179624666</v>
      </c>
      <c r="V8" s="2">
        <f t="shared" si="13"/>
        <v>5.095541401273886</v>
      </c>
      <c r="W8" s="25">
        <f t="shared" si="14"/>
        <v>26</v>
      </c>
      <c r="X8" s="23">
        <f t="shared" si="15"/>
        <v>6.970509383378016</v>
      </c>
      <c r="Y8" s="28">
        <f t="shared" si="16"/>
        <v>16.560509554140125</v>
      </c>
    </row>
    <row r="9" spans="1:25" ht="15">
      <c r="A9" s="20">
        <v>1986</v>
      </c>
      <c r="B9" s="20">
        <v>350</v>
      </c>
      <c r="C9" s="29">
        <f t="shared" si="0"/>
        <v>113</v>
      </c>
      <c r="D9" s="2">
        <v>32.29</v>
      </c>
      <c r="E9" s="22">
        <v>48</v>
      </c>
      <c r="F9" s="23">
        <f t="shared" si="1"/>
        <v>13.714285714285715</v>
      </c>
      <c r="G9" s="2">
        <f t="shared" si="2"/>
        <v>42.47787610619469</v>
      </c>
      <c r="H9" s="24">
        <v>21</v>
      </c>
      <c r="I9" s="23">
        <f t="shared" si="3"/>
        <v>6</v>
      </c>
      <c r="J9" s="2">
        <f t="shared" si="4"/>
        <v>18.58407079646018</v>
      </c>
      <c r="K9" s="24">
        <v>15</v>
      </c>
      <c r="L9" s="23">
        <f t="shared" si="5"/>
        <v>4.285714285714286</v>
      </c>
      <c r="M9" s="2">
        <f t="shared" si="6"/>
        <v>13.274336283185843</v>
      </c>
      <c r="N9" s="25">
        <f t="shared" si="7"/>
        <v>84</v>
      </c>
      <c r="O9" s="23">
        <f t="shared" si="8"/>
        <v>24</v>
      </c>
      <c r="P9" s="2">
        <f t="shared" si="9"/>
        <v>74.33628318584071</v>
      </c>
      <c r="Q9" s="26">
        <v>15</v>
      </c>
      <c r="R9" s="23">
        <f t="shared" si="10"/>
        <v>4.285714285714286</v>
      </c>
      <c r="S9" s="2">
        <f t="shared" si="11"/>
        <v>13.274336283185843</v>
      </c>
      <c r="T9" s="27">
        <v>14</v>
      </c>
      <c r="U9" s="23">
        <f t="shared" si="12"/>
        <v>4</v>
      </c>
      <c r="V9" s="2">
        <f t="shared" si="13"/>
        <v>12.389380530973451</v>
      </c>
      <c r="W9" s="25">
        <f t="shared" si="14"/>
        <v>29</v>
      </c>
      <c r="X9" s="23">
        <f t="shared" si="15"/>
        <v>8.285714285714285</v>
      </c>
      <c r="Y9" s="28">
        <f t="shared" si="16"/>
        <v>25.663716814159294</v>
      </c>
    </row>
    <row r="10" spans="1:25" ht="15">
      <c r="A10" s="20">
        <v>1987</v>
      </c>
      <c r="B10" s="20">
        <v>419</v>
      </c>
      <c r="C10" s="29">
        <f t="shared" si="0"/>
        <v>161</v>
      </c>
      <c r="D10" s="2">
        <v>38.42</v>
      </c>
      <c r="E10" s="22">
        <v>87</v>
      </c>
      <c r="F10" s="23">
        <f t="shared" si="1"/>
        <v>20.763723150357997</v>
      </c>
      <c r="G10" s="2">
        <f t="shared" si="2"/>
        <v>54.037267080745345</v>
      </c>
      <c r="H10" s="24">
        <v>25</v>
      </c>
      <c r="I10" s="23">
        <f t="shared" si="3"/>
        <v>5.966587112171838</v>
      </c>
      <c r="J10" s="2">
        <f t="shared" si="4"/>
        <v>15.527950310559005</v>
      </c>
      <c r="K10" s="24">
        <v>19</v>
      </c>
      <c r="L10" s="23">
        <f t="shared" si="5"/>
        <v>4.534606205250596</v>
      </c>
      <c r="M10" s="2">
        <f t="shared" si="6"/>
        <v>11.801242236024844</v>
      </c>
      <c r="N10" s="25">
        <f t="shared" si="7"/>
        <v>131</v>
      </c>
      <c r="O10" s="23">
        <f t="shared" si="8"/>
        <v>31.26491646778043</v>
      </c>
      <c r="P10" s="2">
        <f t="shared" si="9"/>
        <v>81.36645962732919</v>
      </c>
      <c r="Q10" s="26">
        <v>17</v>
      </c>
      <c r="R10" s="23">
        <f t="shared" si="10"/>
        <v>4.05727923627685</v>
      </c>
      <c r="S10" s="2">
        <f t="shared" si="11"/>
        <v>10.559006211180124</v>
      </c>
      <c r="T10" s="27">
        <v>13</v>
      </c>
      <c r="U10" s="23">
        <f t="shared" si="12"/>
        <v>3.1026252983293556</v>
      </c>
      <c r="V10" s="2">
        <f t="shared" si="13"/>
        <v>8.074534161490684</v>
      </c>
      <c r="W10" s="25">
        <f t="shared" si="14"/>
        <v>30</v>
      </c>
      <c r="X10" s="23">
        <f t="shared" si="15"/>
        <v>7.159904534606206</v>
      </c>
      <c r="Y10" s="28">
        <f t="shared" si="16"/>
        <v>18.633540372670808</v>
      </c>
    </row>
    <row r="11" spans="1:25" ht="15">
      <c r="A11" s="20">
        <v>1988</v>
      </c>
      <c r="B11" s="20">
        <v>371</v>
      </c>
      <c r="C11" s="29">
        <f t="shared" si="0"/>
        <v>137</v>
      </c>
      <c r="D11" s="2">
        <v>36.93</v>
      </c>
      <c r="E11" s="22">
        <v>52</v>
      </c>
      <c r="F11" s="23">
        <f t="shared" si="1"/>
        <v>14.016172506738545</v>
      </c>
      <c r="G11" s="2">
        <f t="shared" si="2"/>
        <v>37.95620437956204</v>
      </c>
      <c r="H11" s="24">
        <v>40</v>
      </c>
      <c r="I11" s="23">
        <f t="shared" si="3"/>
        <v>10.781671159029651</v>
      </c>
      <c r="J11" s="2">
        <f t="shared" si="4"/>
        <v>29.1970802919708</v>
      </c>
      <c r="K11" s="24">
        <v>23</v>
      </c>
      <c r="L11" s="23">
        <f t="shared" si="5"/>
        <v>6.199460916442049</v>
      </c>
      <c r="M11" s="2">
        <f t="shared" si="6"/>
        <v>16.78832116788321</v>
      </c>
      <c r="N11" s="25">
        <f t="shared" si="7"/>
        <v>115</v>
      </c>
      <c r="O11" s="23">
        <f t="shared" si="8"/>
        <v>30.997304582210244</v>
      </c>
      <c r="P11" s="2">
        <f t="shared" si="9"/>
        <v>83.94160583941606</v>
      </c>
      <c r="Q11" s="26">
        <v>18</v>
      </c>
      <c r="R11" s="23">
        <f t="shared" si="10"/>
        <v>4.8517520215633425</v>
      </c>
      <c r="S11" s="2">
        <f t="shared" si="11"/>
        <v>13.138686131386862</v>
      </c>
      <c r="T11" s="27">
        <v>4</v>
      </c>
      <c r="U11" s="23">
        <f t="shared" si="12"/>
        <v>1.078167115902965</v>
      </c>
      <c r="V11" s="2">
        <f t="shared" si="13"/>
        <v>2.9197080291970803</v>
      </c>
      <c r="W11" s="25">
        <f t="shared" si="14"/>
        <v>22</v>
      </c>
      <c r="X11" s="23">
        <f t="shared" si="15"/>
        <v>5.929919137466308</v>
      </c>
      <c r="Y11" s="28">
        <f t="shared" si="16"/>
        <v>16.05839416058394</v>
      </c>
    </row>
    <row r="12" spans="1:25" ht="15">
      <c r="A12" s="20">
        <v>1989</v>
      </c>
      <c r="B12" s="20">
        <v>304</v>
      </c>
      <c r="C12" s="29">
        <f t="shared" si="0"/>
        <v>131</v>
      </c>
      <c r="D12" s="2">
        <v>43.09</v>
      </c>
      <c r="E12" s="22">
        <v>46</v>
      </c>
      <c r="F12" s="23">
        <f t="shared" si="1"/>
        <v>15.131578947368421</v>
      </c>
      <c r="G12" s="2">
        <f t="shared" si="2"/>
        <v>35.11450381679389</v>
      </c>
      <c r="H12" s="24">
        <v>36</v>
      </c>
      <c r="I12" s="23">
        <f t="shared" si="3"/>
        <v>11.842105263157894</v>
      </c>
      <c r="J12" s="2">
        <f t="shared" si="4"/>
        <v>27.480916030534353</v>
      </c>
      <c r="K12" s="24">
        <v>21</v>
      </c>
      <c r="L12" s="23">
        <f t="shared" si="5"/>
        <v>6.907894736842106</v>
      </c>
      <c r="M12" s="2">
        <f t="shared" si="6"/>
        <v>16.030534351145036</v>
      </c>
      <c r="N12" s="25">
        <f t="shared" si="7"/>
        <v>103</v>
      </c>
      <c r="O12" s="23">
        <f t="shared" si="8"/>
        <v>33.881578947368425</v>
      </c>
      <c r="P12" s="2">
        <f t="shared" si="9"/>
        <v>78.62595419847328</v>
      </c>
      <c r="Q12" s="26">
        <v>22</v>
      </c>
      <c r="R12" s="23">
        <f t="shared" si="10"/>
        <v>7.236842105263158</v>
      </c>
      <c r="S12" s="2">
        <f t="shared" si="11"/>
        <v>16.793893129770993</v>
      </c>
      <c r="T12" s="27">
        <v>6</v>
      </c>
      <c r="U12" s="23">
        <f t="shared" si="12"/>
        <v>1.9736842105263157</v>
      </c>
      <c r="V12" s="2">
        <f t="shared" si="13"/>
        <v>4.580152671755725</v>
      </c>
      <c r="W12" s="25">
        <f t="shared" si="14"/>
        <v>28</v>
      </c>
      <c r="X12" s="23">
        <f t="shared" si="15"/>
        <v>9.210526315789473</v>
      </c>
      <c r="Y12" s="28">
        <f t="shared" si="16"/>
        <v>21.374045801526716</v>
      </c>
    </row>
    <row r="13" spans="1:25" ht="15">
      <c r="A13" s="20">
        <v>1990</v>
      </c>
      <c r="B13" s="20">
        <v>271</v>
      </c>
      <c r="C13" s="29">
        <f t="shared" si="0"/>
        <v>142</v>
      </c>
      <c r="D13" s="2">
        <v>52.4</v>
      </c>
      <c r="E13" s="22">
        <v>45</v>
      </c>
      <c r="F13" s="23">
        <f t="shared" si="1"/>
        <v>16.605166051660518</v>
      </c>
      <c r="G13" s="2">
        <f t="shared" si="2"/>
        <v>31.690140845070424</v>
      </c>
      <c r="H13" s="24">
        <v>51</v>
      </c>
      <c r="I13" s="23">
        <f t="shared" si="3"/>
        <v>18.81918819188192</v>
      </c>
      <c r="J13" s="2">
        <f t="shared" si="4"/>
        <v>35.91549295774648</v>
      </c>
      <c r="K13" s="24">
        <v>22</v>
      </c>
      <c r="L13" s="23">
        <f t="shared" si="5"/>
        <v>8.118081180811808</v>
      </c>
      <c r="M13" s="2">
        <f t="shared" si="6"/>
        <v>15.492957746478872</v>
      </c>
      <c r="N13" s="25">
        <f t="shared" si="7"/>
        <v>118</v>
      </c>
      <c r="O13" s="23">
        <f t="shared" si="8"/>
        <v>43.542435424354245</v>
      </c>
      <c r="P13" s="2">
        <f t="shared" si="9"/>
        <v>83.09859154929578</v>
      </c>
      <c r="Q13" s="26">
        <v>17</v>
      </c>
      <c r="R13" s="23">
        <f t="shared" si="10"/>
        <v>6.273062730627306</v>
      </c>
      <c r="S13" s="2">
        <f t="shared" si="11"/>
        <v>11.971830985915492</v>
      </c>
      <c r="T13" s="27">
        <v>7</v>
      </c>
      <c r="U13" s="23">
        <f t="shared" si="12"/>
        <v>2.5830258302583027</v>
      </c>
      <c r="V13" s="2">
        <f t="shared" si="13"/>
        <v>4.929577464788732</v>
      </c>
      <c r="W13" s="25">
        <f t="shared" si="14"/>
        <v>24</v>
      </c>
      <c r="X13" s="23">
        <f t="shared" si="15"/>
        <v>8.856088560885608</v>
      </c>
      <c r="Y13" s="28">
        <f t="shared" si="16"/>
        <v>16.901408450704224</v>
      </c>
    </row>
    <row r="14" spans="1:25" ht="15">
      <c r="A14" s="20">
        <v>1991</v>
      </c>
      <c r="B14" s="20">
        <v>299</v>
      </c>
      <c r="C14" s="29">
        <f t="shared" si="0"/>
        <v>137</v>
      </c>
      <c r="D14" s="2">
        <v>45.82</v>
      </c>
      <c r="E14" s="22">
        <v>52</v>
      </c>
      <c r="F14" s="23">
        <f t="shared" si="1"/>
        <v>17.391304347826086</v>
      </c>
      <c r="G14" s="2">
        <f t="shared" si="2"/>
        <v>37.95620437956204</v>
      </c>
      <c r="H14" s="24">
        <v>35</v>
      </c>
      <c r="I14" s="23">
        <f t="shared" si="3"/>
        <v>11.705685618729097</v>
      </c>
      <c r="J14" s="2">
        <f t="shared" si="4"/>
        <v>25.547445255474454</v>
      </c>
      <c r="K14" s="24">
        <v>32</v>
      </c>
      <c r="L14" s="23">
        <f t="shared" si="5"/>
        <v>10.702341137123746</v>
      </c>
      <c r="M14" s="2">
        <f t="shared" si="6"/>
        <v>23.357664233576642</v>
      </c>
      <c r="N14" s="25">
        <f t="shared" si="7"/>
        <v>119</v>
      </c>
      <c r="O14" s="23">
        <f t="shared" si="8"/>
        <v>39.79933110367893</v>
      </c>
      <c r="P14" s="2">
        <f t="shared" si="9"/>
        <v>86.86131386861314</v>
      </c>
      <c r="Q14" s="26">
        <v>14</v>
      </c>
      <c r="R14" s="23">
        <f t="shared" si="10"/>
        <v>4.682274247491638</v>
      </c>
      <c r="S14" s="2">
        <f t="shared" si="11"/>
        <v>10.218978102189782</v>
      </c>
      <c r="T14" s="27">
        <v>4</v>
      </c>
      <c r="U14" s="23">
        <f t="shared" si="12"/>
        <v>1.3377926421404682</v>
      </c>
      <c r="V14" s="2">
        <f t="shared" si="13"/>
        <v>2.9197080291970803</v>
      </c>
      <c r="W14" s="25">
        <f t="shared" si="14"/>
        <v>18</v>
      </c>
      <c r="X14" s="23">
        <f t="shared" si="15"/>
        <v>6.0200668896321075</v>
      </c>
      <c r="Y14" s="28">
        <f t="shared" si="16"/>
        <v>13.138686131386862</v>
      </c>
    </row>
    <row r="15" spans="1:25" ht="15">
      <c r="A15" s="20">
        <v>1992</v>
      </c>
      <c r="B15" s="20">
        <v>351</v>
      </c>
      <c r="C15" s="29">
        <f t="shared" si="0"/>
        <v>160</v>
      </c>
      <c r="D15" s="2">
        <v>45.58</v>
      </c>
      <c r="E15" s="22">
        <v>50</v>
      </c>
      <c r="F15" s="23">
        <f t="shared" si="1"/>
        <v>14.245014245014245</v>
      </c>
      <c r="G15" s="2">
        <f t="shared" si="2"/>
        <v>31.25</v>
      </c>
      <c r="H15" s="24">
        <v>61</v>
      </c>
      <c r="I15" s="23">
        <f t="shared" si="3"/>
        <v>17.37891737891738</v>
      </c>
      <c r="J15" s="2">
        <f t="shared" si="4"/>
        <v>38.125</v>
      </c>
      <c r="K15" s="24">
        <v>21</v>
      </c>
      <c r="L15" s="23">
        <f t="shared" si="5"/>
        <v>5.982905982905983</v>
      </c>
      <c r="M15" s="2">
        <f t="shared" si="6"/>
        <v>13.125</v>
      </c>
      <c r="N15" s="25">
        <f t="shared" si="7"/>
        <v>132</v>
      </c>
      <c r="O15" s="23">
        <f t="shared" si="8"/>
        <v>37.60683760683761</v>
      </c>
      <c r="P15" s="2">
        <f t="shared" si="9"/>
        <v>82.5</v>
      </c>
      <c r="Q15" s="26">
        <v>16</v>
      </c>
      <c r="R15" s="23">
        <f t="shared" si="10"/>
        <v>4.5584045584045585</v>
      </c>
      <c r="S15" s="2">
        <f t="shared" si="11"/>
        <v>10</v>
      </c>
      <c r="T15" s="27">
        <v>12</v>
      </c>
      <c r="U15" s="23">
        <f t="shared" si="12"/>
        <v>3.418803418803419</v>
      </c>
      <c r="V15" s="2">
        <f t="shared" si="13"/>
        <v>7.5</v>
      </c>
      <c r="W15" s="25">
        <f t="shared" si="14"/>
        <v>28</v>
      </c>
      <c r="X15" s="23">
        <f t="shared" si="15"/>
        <v>7.977207977207977</v>
      </c>
      <c r="Y15" s="28">
        <f t="shared" si="16"/>
        <v>17.5</v>
      </c>
    </row>
    <row r="16" spans="1:25" ht="15">
      <c r="A16" s="20">
        <v>1993</v>
      </c>
      <c r="B16" s="20">
        <v>295</v>
      </c>
      <c r="C16" s="29">
        <f t="shared" si="0"/>
        <v>142</v>
      </c>
      <c r="D16" s="2">
        <v>48.14</v>
      </c>
      <c r="E16" s="22">
        <v>51</v>
      </c>
      <c r="F16" s="23">
        <f t="shared" si="1"/>
        <v>17.28813559322034</v>
      </c>
      <c r="G16" s="2">
        <f t="shared" si="2"/>
        <v>35.91549295774648</v>
      </c>
      <c r="H16" s="24">
        <v>43</v>
      </c>
      <c r="I16" s="23">
        <f t="shared" si="3"/>
        <v>14.576271186440678</v>
      </c>
      <c r="J16" s="2">
        <f t="shared" si="4"/>
        <v>30.28169014084507</v>
      </c>
      <c r="K16" s="24">
        <v>25</v>
      </c>
      <c r="L16" s="23">
        <f t="shared" si="5"/>
        <v>8.47457627118644</v>
      </c>
      <c r="M16" s="2">
        <f t="shared" si="6"/>
        <v>17.6056338028169</v>
      </c>
      <c r="N16" s="25">
        <f t="shared" si="7"/>
        <v>119</v>
      </c>
      <c r="O16" s="23">
        <f t="shared" si="8"/>
        <v>40.33898305084746</v>
      </c>
      <c r="P16" s="2">
        <f t="shared" si="9"/>
        <v>83.80281690140845</v>
      </c>
      <c r="Q16" s="26">
        <v>12</v>
      </c>
      <c r="R16" s="23">
        <f t="shared" si="10"/>
        <v>4.067796610169491</v>
      </c>
      <c r="S16" s="2">
        <f t="shared" si="11"/>
        <v>8.450704225352112</v>
      </c>
      <c r="T16" s="27">
        <v>11</v>
      </c>
      <c r="U16" s="23">
        <f t="shared" si="12"/>
        <v>3.728813559322034</v>
      </c>
      <c r="V16" s="2">
        <f t="shared" si="13"/>
        <v>7.746478873239436</v>
      </c>
      <c r="W16" s="25">
        <f t="shared" si="14"/>
        <v>23</v>
      </c>
      <c r="X16" s="23">
        <f t="shared" si="15"/>
        <v>7.796610169491526</v>
      </c>
      <c r="Y16" s="28">
        <f t="shared" si="16"/>
        <v>16.19718309859155</v>
      </c>
    </row>
    <row r="17" spans="1:25" ht="15">
      <c r="A17" s="20">
        <v>1994</v>
      </c>
      <c r="B17" s="20">
        <v>380</v>
      </c>
      <c r="C17" s="29">
        <f t="shared" si="0"/>
        <v>200</v>
      </c>
      <c r="D17" s="2">
        <v>52.63</v>
      </c>
      <c r="E17" s="22">
        <v>83</v>
      </c>
      <c r="F17" s="23">
        <f t="shared" si="1"/>
        <v>21.842105263157897</v>
      </c>
      <c r="G17" s="2">
        <f t="shared" si="2"/>
        <v>41.5</v>
      </c>
      <c r="H17" s="24">
        <v>49</v>
      </c>
      <c r="I17" s="23">
        <f t="shared" si="3"/>
        <v>12.894736842105264</v>
      </c>
      <c r="J17" s="2">
        <f t="shared" si="4"/>
        <v>24.5</v>
      </c>
      <c r="K17" s="24">
        <v>34</v>
      </c>
      <c r="L17" s="23">
        <f t="shared" si="5"/>
        <v>8.947368421052632</v>
      </c>
      <c r="M17" s="2">
        <f t="shared" si="6"/>
        <v>17</v>
      </c>
      <c r="N17" s="25">
        <f t="shared" si="7"/>
        <v>166</v>
      </c>
      <c r="O17" s="23">
        <f t="shared" si="8"/>
        <v>43.684210526315795</v>
      </c>
      <c r="P17" s="2">
        <f t="shared" si="9"/>
        <v>83</v>
      </c>
      <c r="Q17" s="26">
        <v>27</v>
      </c>
      <c r="R17" s="23">
        <f t="shared" si="10"/>
        <v>7.105263157894736</v>
      </c>
      <c r="S17" s="2">
        <f t="shared" si="11"/>
        <v>13.5</v>
      </c>
      <c r="T17" s="27">
        <v>7</v>
      </c>
      <c r="U17" s="23">
        <f t="shared" si="12"/>
        <v>1.8421052631578945</v>
      </c>
      <c r="V17" s="2">
        <f t="shared" si="13"/>
        <v>3.5000000000000004</v>
      </c>
      <c r="W17" s="25">
        <f t="shared" si="14"/>
        <v>34</v>
      </c>
      <c r="X17" s="23">
        <f t="shared" si="15"/>
        <v>8.947368421052632</v>
      </c>
      <c r="Y17" s="28">
        <f t="shared" si="16"/>
        <v>17</v>
      </c>
    </row>
    <row r="18" spans="1:25" ht="15">
      <c r="A18" s="20">
        <v>1995</v>
      </c>
      <c r="B18" s="20">
        <v>332</v>
      </c>
      <c r="C18" s="29">
        <f t="shared" si="0"/>
        <v>180</v>
      </c>
      <c r="D18" s="2">
        <v>54.22</v>
      </c>
      <c r="E18" s="22">
        <v>81</v>
      </c>
      <c r="F18" s="23">
        <f t="shared" si="1"/>
        <v>24.397590361445783</v>
      </c>
      <c r="G18" s="2">
        <f t="shared" si="2"/>
        <v>45</v>
      </c>
      <c r="H18" s="24">
        <v>44</v>
      </c>
      <c r="I18" s="23">
        <f t="shared" si="3"/>
        <v>13.253012048192772</v>
      </c>
      <c r="J18" s="2">
        <f t="shared" si="4"/>
        <v>24.444444444444443</v>
      </c>
      <c r="K18" s="24">
        <v>43</v>
      </c>
      <c r="L18" s="23">
        <f t="shared" si="5"/>
        <v>12.951807228915662</v>
      </c>
      <c r="M18" s="2">
        <f t="shared" si="6"/>
        <v>23.88888888888889</v>
      </c>
      <c r="N18" s="25">
        <f t="shared" si="7"/>
        <v>168</v>
      </c>
      <c r="O18" s="23">
        <f t="shared" si="8"/>
        <v>50.602409638554214</v>
      </c>
      <c r="P18" s="2">
        <f t="shared" si="9"/>
        <v>93.33333333333333</v>
      </c>
      <c r="Q18" s="26">
        <v>9</v>
      </c>
      <c r="R18" s="23">
        <f t="shared" si="10"/>
        <v>2.710843373493976</v>
      </c>
      <c r="S18" s="2">
        <f t="shared" si="11"/>
        <v>5</v>
      </c>
      <c r="T18" s="27">
        <v>3</v>
      </c>
      <c r="U18" s="23">
        <f t="shared" si="12"/>
        <v>0.9036144578313252</v>
      </c>
      <c r="V18" s="2">
        <f t="shared" si="13"/>
        <v>1.6666666666666667</v>
      </c>
      <c r="W18" s="25">
        <f t="shared" si="14"/>
        <v>12</v>
      </c>
      <c r="X18" s="23">
        <f t="shared" si="15"/>
        <v>3.614457831325301</v>
      </c>
      <c r="Y18" s="28">
        <f t="shared" si="16"/>
        <v>6.666666666666667</v>
      </c>
    </row>
    <row r="19" spans="1:25" ht="15">
      <c r="A19" s="20">
        <v>1996</v>
      </c>
      <c r="B19" s="20">
        <v>384</v>
      </c>
      <c r="C19" s="29">
        <f t="shared" si="0"/>
        <v>219</v>
      </c>
      <c r="D19" s="2">
        <v>57.03</v>
      </c>
      <c r="E19" s="22">
        <v>119</v>
      </c>
      <c r="F19" s="23">
        <f t="shared" si="1"/>
        <v>30.989583333333332</v>
      </c>
      <c r="G19" s="2">
        <f t="shared" si="2"/>
        <v>54.337899543378995</v>
      </c>
      <c r="H19" s="24">
        <v>52</v>
      </c>
      <c r="I19" s="23">
        <f t="shared" si="3"/>
        <v>13.541666666666666</v>
      </c>
      <c r="J19" s="2">
        <f t="shared" si="4"/>
        <v>23.74429223744292</v>
      </c>
      <c r="K19" s="24">
        <v>34</v>
      </c>
      <c r="L19" s="23">
        <f t="shared" si="5"/>
        <v>8.854166666666668</v>
      </c>
      <c r="M19" s="2">
        <f t="shared" si="6"/>
        <v>15.52511415525114</v>
      </c>
      <c r="N19" s="25">
        <f t="shared" si="7"/>
        <v>205</v>
      </c>
      <c r="O19" s="23">
        <f t="shared" si="8"/>
        <v>53.385416666666664</v>
      </c>
      <c r="P19" s="2">
        <f t="shared" si="9"/>
        <v>93.60730593607306</v>
      </c>
      <c r="Q19" s="26">
        <v>10</v>
      </c>
      <c r="R19" s="23">
        <f t="shared" si="10"/>
        <v>2.604166666666667</v>
      </c>
      <c r="S19" s="2">
        <f t="shared" si="11"/>
        <v>4.5662100456621</v>
      </c>
      <c r="T19" s="27">
        <v>4</v>
      </c>
      <c r="U19" s="23">
        <f t="shared" si="12"/>
        <v>1.0416666666666665</v>
      </c>
      <c r="V19" s="2">
        <f t="shared" si="13"/>
        <v>1.82648401826484</v>
      </c>
      <c r="W19" s="25">
        <f t="shared" si="14"/>
        <v>14</v>
      </c>
      <c r="X19" s="23">
        <f t="shared" si="15"/>
        <v>3.6458333333333335</v>
      </c>
      <c r="Y19" s="28">
        <f t="shared" si="16"/>
        <v>6.392694063926941</v>
      </c>
    </row>
    <row r="20" spans="1:25" ht="15">
      <c r="A20" s="20">
        <v>1997</v>
      </c>
      <c r="B20" s="20">
        <v>414</v>
      </c>
      <c r="C20" s="29">
        <f t="shared" si="0"/>
        <v>226</v>
      </c>
      <c r="D20" s="2">
        <v>54.59</v>
      </c>
      <c r="E20" s="22">
        <v>132</v>
      </c>
      <c r="F20" s="23">
        <f t="shared" si="1"/>
        <v>31.88405797101449</v>
      </c>
      <c r="G20" s="2">
        <f t="shared" si="2"/>
        <v>58.4070796460177</v>
      </c>
      <c r="H20" s="24">
        <v>56</v>
      </c>
      <c r="I20" s="23">
        <f t="shared" si="3"/>
        <v>13.526570048309178</v>
      </c>
      <c r="J20" s="2">
        <f t="shared" si="4"/>
        <v>24.778761061946902</v>
      </c>
      <c r="K20" s="24">
        <v>24</v>
      </c>
      <c r="L20" s="23">
        <f t="shared" si="5"/>
        <v>5.797101449275362</v>
      </c>
      <c r="M20" s="2">
        <f t="shared" si="6"/>
        <v>10.619469026548673</v>
      </c>
      <c r="N20" s="25">
        <f t="shared" si="7"/>
        <v>212</v>
      </c>
      <c r="O20" s="23">
        <f t="shared" si="8"/>
        <v>51.20772946859904</v>
      </c>
      <c r="P20" s="2">
        <f t="shared" si="9"/>
        <v>93.80530973451327</v>
      </c>
      <c r="Q20" s="26">
        <v>6</v>
      </c>
      <c r="R20" s="23">
        <f t="shared" si="10"/>
        <v>1.4492753623188406</v>
      </c>
      <c r="S20" s="2">
        <f t="shared" si="11"/>
        <v>2.6548672566371683</v>
      </c>
      <c r="T20" s="27">
        <v>8</v>
      </c>
      <c r="U20" s="23">
        <f t="shared" si="12"/>
        <v>1.932367149758454</v>
      </c>
      <c r="V20" s="2">
        <f t="shared" si="13"/>
        <v>3.5398230088495577</v>
      </c>
      <c r="W20" s="25">
        <f t="shared" si="14"/>
        <v>14</v>
      </c>
      <c r="X20" s="23">
        <f t="shared" si="15"/>
        <v>3.3816425120772946</v>
      </c>
      <c r="Y20" s="28">
        <f t="shared" si="16"/>
        <v>6.1946902654867255</v>
      </c>
    </row>
    <row r="21" spans="1:25" ht="15">
      <c r="A21" s="20">
        <v>1998</v>
      </c>
      <c r="B21" s="20">
        <v>538</v>
      </c>
      <c r="C21" s="29">
        <f t="shared" si="0"/>
        <v>300</v>
      </c>
      <c r="D21" s="2">
        <v>55.76</v>
      </c>
      <c r="E21" s="22">
        <v>186</v>
      </c>
      <c r="F21" s="23">
        <f t="shared" si="1"/>
        <v>34.572490706319705</v>
      </c>
      <c r="G21" s="2">
        <f t="shared" si="2"/>
        <v>62</v>
      </c>
      <c r="H21" s="24">
        <v>57</v>
      </c>
      <c r="I21" s="23">
        <f t="shared" si="3"/>
        <v>10.594795539033457</v>
      </c>
      <c r="J21" s="2">
        <f t="shared" si="4"/>
        <v>19</v>
      </c>
      <c r="K21" s="24">
        <v>39</v>
      </c>
      <c r="L21" s="23">
        <f t="shared" si="5"/>
        <v>7.24907063197026</v>
      </c>
      <c r="M21" s="2">
        <f t="shared" si="6"/>
        <v>13</v>
      </c>
      <c r="N21" s="25">
        <f t="shared" si="7"/>
        <v>282</v>
      </c>
      <c r="O21" s="23">
        <f t="shared" si="8"/>
        <v>52.41635687732342</v>
      </c>
      <c r="P21" s="2">
        <f t="shared" si="9"/>
        <v>94</v>
      </c>
      <c r="Q21" s="26">
        <v>12</v>
      </c>
      <c r="R21" s="23">
        <f t="shared" si="10"/>
        <v>2.2304832713754648</v>
      </c>
      <c r="S21" s="2">
        <f t="shared" si="11"/>
        <v>4</v>
      </c>
      <c r="T21" s="27">
        <v>6</v>
      </c>
      <c r="U21" s="23">
        <f t="shared" si="12"/>
        <v>1.1152416356877324</v>
      </c>
      <c r="V21" s="2">
        <f t="shared" si="13"/>
        <v>2</v>
      </c>
      <c r="W21" s="25">
        <f t="shared" si="14"/>
        <v>18</v>
      </c>
      <c r="X21" s="23">
        <f t="shared" si="15"/>
        <v>3.3457249070631967</v>
      </c>
      <c r="Y21" s="28">
        <f t="shared" si="16"/>
        <v>6</v>
      </c>
    </row>
    <row r="22" spans="1:25" ht="15">
      <c r="A22" s="20">
        <v>1999</v>
      </c>
      <c r="B22" s="20">
        <v>463</v>
      </c>
      <c r="C22" s="29">
        <f t="shared" si="0"/>
        <v>267</v>
      </c>
      <c r="D22" s="2">
        <v>57.67</v>
      </c>
      <c r="E22" s="22">
        <v>162</v>
      </c>
      <c r="F22" s="23">
        <f t="shared" si="1"/>
        <v>34.98920086393088</v>
      </c>
      <c r="G22" s="2">
        <f t="shared" si="2"/>
        <v>60.67415730337079</v>
      </c>
      <c r="H22" s="24">
        <v>50</v>
      </c>
      <c r="I22" s="23">
        <f t="shared" si="3"/>
        <v>10.799136069114471</v>
      </c>
      <c r="J22" s="2">
        <f t="shared" si="4"/>
        <v>18.726591760299627</v>
      </c>
      <c r="K22" s="24">
        <v>38</v>
      </c>
      <c r="L22" s="23">
        <f t="shared" si="5"/>
        <v>8.207343412526997</v>
      </c>
      <c r="M22" s="2">
        <f t="shared" si="6"/>
        <v>14.232209737827715</v>
      </c>
      <c r="N22" s="25">
        <f t="shared" si="7"/>
        <v>250</v>
      </c>
      <c r="O22" s="23">
        <f t="shared" si="8"/>
        <v>53.99568034557235</v>
      </c>
      <c r="P22" s="2">
        <f t="shared" si="9"/>
        <v>93.63295880149812</v>
      </c>
      <c r="Q22" s="26">
        <v>13</v>
      </c>
      <c r="R22" s="23">
        <f t="shared" si="10"/>
        <v>2.8077753779697625</v>
      </c>
      <c r="S22" s="2">
        <f t="shared" si="11"/>
        <v>4.868913857677903</v>
      </c>
      <c r="T22" s="27">
        <v>4</v>
      </c>
      <c r="U22" s="23">
        <f t="shared" si="12"/>
        <v>0.8639308855291578</v>
      </c>
      <c r="V22" s="2">
        <f t="shared" si="13"/>
        <v>1.4981273408239701</v>
      </c>
      <c r="W22" s="25">
        <f t="shared" si="14"/>
        <v>17</v>
      </c>
      <c r="X22" s="23">
        <f t="shared" si="15"/>
        <v>3.6717062634989204</v>
      </c>
      <c r="Y22" s="28">
        <f t="shared" si="16"/>
        <v>6.367041198501873</v>
      </c>
    </row>
    <row r="23" spans="1:25" ht="15">
      <c r="A23" s="20">
        <v>2000</v>
      </c>
      <c r="B23" s="20">
        <v>488</v>
      </c>
      <c r="C23" s="29">
        <f t="shared" si="0"/>
        <v>292</v>
      </c>
      <c r="D23" s="2">
        <v>59.84</v>
      </c>
      <c r="E23" s="22">
        <v>197</v>
      </c>
      <c r="F23" s="23">
        <f t="shared" si="1"/>
        <v>40.36885245901639</v>
      </c>
      <c r="G23" s="2">
        <f t="shared" si="2"/>
        <v>67.46575342465754</v>
      </c>
      <c r="H23" s="24">
        <v>56</v>
      </c>
      <c r="I23" s="23">
        <f t="shared" si="3"/>
        <v>11.475409836065573</v>
      </c>
      <c r="J23" s="2">
        <f t="shared" si="4"/>
        <v>19.17808219178082</v>
      </c>
      <c r="K23" s="24">
        <v>23</v>
      </c>
      <c r="L23" s="23">
        <f t="shared" si="5"/>
        <v>4.713114754098361</v>
      </c>
      <c r="M23" s="2">
        <f t="shared" si="6"/>
        <v>7.876712328767123</v>
      </c>
      <c r="N23" s="25">
        <f t="shared" si="7"/>
        <v>276</v>
      </c>
      <c r="O23" s="23">
        <f t="shared" si="8"/>
        <v>56.557377049180324</v>
      </c>
      <c r="P23" s="2">
        <f t="shared" si="9"/>
        <v>94.52054794520548</v>
      </c>
      <c r="Q23" s="26">
        <v>12</v>
      </c>
      <c r="R23" s="23">
        <f t="shared" si="10"/>
        <v>2.459016393442623</v>
      </c>
      <c r="S23" s="2">
        <f t="shared" si="11"/>
        <v>4.10958904109589</v>
      </c>
      <c r="T23" s="27">
        <v>4</v>
      </c>
      <c r="U23" s="23">
        <f t="shared" si="12"/>
        <v>0.819672131147541</v>
      </c>
      <c r="V23" s="2">
        <f t="shared" si="13"/>
        <v>1.36986301369863</v>
      </c>
      <c r="W23" s="25">
        <f t="shared" si="14"/>
        <v>16</v>
      </c>
      <c r="X23" s="23">
        <f t="shared" si="15"/>
        <v>3.278688524590164</v>
      </c>
      <c r="Y23" s="28">
        <f t="shared" si="16"/>
        <v>5.47945205479452</v>
      </c>
    </row>
    <row r="24" spans="1:25" ht="15">
      <c r="A24" s="20">
        <v>2001</v>
      </c>
      <c r="B24" s="20">
        <v>598</v>
      </c>
      <c r="C24" s="29">
        <f t="shared" si="0"/>
        <v>365</v>
      </c>
      <c r="D24" s="2">
        <v>61.04</v>
      </c>
      <c r="E24" s="22">
        <v>224</v>
      </c>
      <c r="F24" s="23">
        <f t="shared" si="1"/>
        <v>37.45819397993311</v>
      </c>
      <c r="G24" s="2">
        <f t="shared" si="2"/>
        <v>61.369863013698634</v>
      </c>
      <c r="H24" s="24">
        <v>85</v>
      </c>
      <c r="I24" s="23">
        <f t="shared" si="3"/>
        <v>14.214046822742473</v>
      </c>
      <c r="J24" s="2">
        <f t="shared" si="4"/>
        <v>23.28767123287671</v>
      </c>
      <c r="K24" s="24">
        <v>33</v>
      </c>
      <c r="L24" s="23">
        <f t="shared" si="5"/>
        <v>5.518394648829431</v>
      </c>
      <c r="M24" s="2">
        <f t="shared" si="6"/>
        <v>9.04109589041096</v>
      </c>
      <c r="N24" s="25">
        <f t="shared" si="7"/>
        <v>342</v>
      </c>
      <c r="O24" s="23">
        <f t="shared" si="8"/>
        <v>57.19063545150501</v>
      </c>
      <c r="P24" s="2">
        <f t="shared" si="9"/>
        <v>93.69863013698631</v>
      </c>
      <c r="Q24" s="26">
        <v>15</v>
      </c>
      <c r="R24" s="23">
        <f t="shared" si="10"/>
        <v>2.508361204013378</v>
      </c>
      <c r="S24" s="2">
        <f t="shared" si="11"/>
        <v>4.10958904109589</v>
      </c>
      <c r="T24" s="27">
        <v>8</v>
      </c>
      <c r="U24" s="23">
        <f t="shared" si="12"/>
        <v>1.3377926421404682</v>
      </c>
      <c r="V24" s="2">
        <f t="shared" si="13"/>
        <v>2.191780821917808</v>
      </c>
      <c r="W24" s="25">
        <f t="shared" si="14"/>
        <v>23</v>
      </c>
      <c r="X24" s="23">
        <f t="shared" si="15"/>
        <v>3.8461538461538463</v>
      </c>
      <c r="Y24" s="28">
        <f t="shared" si="16"/>
        <v>6.301369863013699</v>
      </c>
    </row>
    <row r="25" spans="1:25" ht="15">
      <c r="A25" s="20">
        <v>2002</v>
      </c>
      <c r="B25" s="20">
        <v>557</v>
      </c>
      <c r="C25" s="29">
        <f t="shared" si="0"/>
        <v>363</v>
      </c>
      <c r="D25" s="2">
        <v>65.17</v>
      </c>
      <c r="E25" s="22">
        <v>222</v>
      </c>
      <c r="F25" s="23">
        <f t="shared" si="1"/>
        <v>39.85637342908438</v>
      </c>
      <c r="G25" s="2">
        <f t="shared" si="2"/>
        <v>61.15702479338842</v>
      </c>
      <c r="H25" s="24">
        <v>82</v>
      </c>
      <c r="I25" s="23">
        <f t="shared" si="3"/>
        <v>14.721723518850988</v>
      </c>
      <c r="J25" s="2">
        <f t="shared" si="4"/>
        <v>22.58953168044077</v>
      </c>
      <c r="K25" s="24">
        <v>41</v>
      </c>
      <c r="L25" s="23">
        <f t="shared" si="5"/>
        <v>7.360861759425494</v>
      </c>
      <c r="M25" s="2">
        <f t="shared" si="6"/>
        <v>11.294765840220386</v>
      </c>
      <c r="N25" s="25">
        <f t="shared" si="7"/>
        <v>345</v>
      </c>
      <c r="O25" s="23">
        <f t="shared" si="8"/>
        <v>61.93895870736086</v>
      </c>
      <c r="P25" s="2">
        <f t="shared" si="9"/>
        <v>95.0413223140496</v>
      </c>
      <c r="Q25" s="26">
        <v>14</v>
      </c>
      <c r="R25" s="23">
        <f t="shared" si="10"/>
        <v>2.5134649910233393</v>
      </c>
      <c r="S25" s="2">
        <f t="shared" si="11"/>
        <v>3.8567493112947657</v>
      </c>
      <c r="T25" s="27">
        <v>4</v>
      </c>
      <c r="U25" s="23">
        <f t="shared" si="12"/>
        <v>0.718132854578097</v>
      </c>
      <c r="V25" s="2">
        <f t="shared" si="13"/>
        <v>1.1019283746556474</v>
      </c>
      <c r="W25" s="25">
        <f t="shared" si="14"/>
        <v>18</v>
      </c>
      <c r="X25" s="23">
        <f t="shared" si="15"/>
        <v>3.231597845601436</v>
      </c>
      <c r="Y25" s="28">
        <f t="shared" si="16"/>
        <v>4.958677685950414</v>
      </c>
    </row>
    <row r="26" spans="1:25" ht="15">
      <c r="A26" s="20">
        <v>2003</v>
      </c>
      <c r="B26" s="20">
        <v>650</v>
      </c>
      <c r="C26" s="29">
        <f t="shared" si="0"/>
        <v>398</v>
      </c>
      <c r="D26" s="2">
        <v>61.23</v>
      </c>
      <c r="E26" s="22">
        <v>262</v>
      </c>
      <c r="F26" s="23">
        <f t="shared" si="1"/>
        <v>40.30769230769231</v>
      </c>
      <c r="G26" s="2">
        <f t="shared" si="2"/>
        <v>65.82914572864321</v>
      </c>
      <c r="H26" s="24">
        <v>84</v>
      </c>
      <c r="I26" s="23">
        <f t="shared" si="3"/>
        <v>12.923076923076923</v>
      </c>
      <c r="J26" s="2">
        <f t="shared" si="4"/>
        <v>21.105527638190953</v>
      </c>
      <c r="K26" s="24">
        <v>30</v>
      </c>
      <c r="L26" s="23">
        <f t="shared" si="5"/>
        <v>4.615384615384616</v>
      </c>
      <c r="M26" s="2">
        <f t="shared" si="6"/>
        <v>7.537688442211055</v>
      </c>
      <c r="N26" s="25">
        <f t="shared" si="7"/>
        <v>376</v>
      </c>
      <c r="O26" s="23">
        <f t="shared" si="8"/>
        <v>57.84615384615385</v>
      </c>
      <c r="P26" s="2">
        <f t="shared" si="9"/>
        <v>94.47236180904522</v>
      </c>
      <c r="Q26" s="26">
        <v>18</v>
      </c>
      <c r="R26" s="23">
        <f t="shared" si="10"/>
        <v>2.769230769230769</v>
      </c>
      <c r="S26" s="2">
        <f t="shared" si="11"/>
        <v>4.522613065326634</v>
      </c>
      <c r="T26" s="27">
        <v>4</v>
      </c>
      <c r="U26" s="23">
        <f t="shared" si="12"/>
        <v>0.6153846153846154</v>
      </c>
      <c r="V26" s="2">
        <f t="shared" si="13"/>
        <v>1.0050251256281406</v>
      </c>
      <c r="W26" s="25">
        <f t="shared" si="14"/>
        <v>22</v>
      </c>
      <c r="X26" s="23">
        <f t="shared" si="15"/>
        <v>3.3846153846153846</v>
      </c>
      <c r="Y26" s="28">
        <f t="shared" si="16"/>
        <v>5.527638190954774</v>
      </c>
    </row>
    <row r="27" spans="1:25" ht="15">
      <c r="A27" s="20">
        <v>2004</v>
      </c>
      <c r="B27" s="20">
        <v>724</v>
      </c>
      <c r="C27" s="29">
        <f t="shared" si="0"/>
        <v>417</v>
      </c>
      <c r="D27" s="2">
        <v>57.6</v>
      </c>
      <c r="E27" s="22">
        <v>278</v>
      </c>
      <c r="F27" s="23">
        <f t="shared" si="1"/>
        <v>38.39779005524862</v>
      </c>
      <c r="G27" s="2">
        <f t="shared" si="2"/>
        <v>66.66666666666666</v>
      </c>
      <c r="H27" s="24">
        <v>77</v>
      </c>
      <c r="I27" s="23">
        <f t="shared" si="3"/>
        <v>10.6353591160221</v>
      </c>
      <c r="J27" s="2">
        <f t="shared" si="4"/>
        <v>18.465227817745802</v>
      </c>
      <c r="K27" s="24">
        <v>40</v>
      </c>
      <c r="L27" s="23">
        <f t="shared" si="5"/>
        <v>5.524861878453039</v>
      </c>
      <c r="M27" s="2">
        <f t="shared" si="6"/>
        <v>9.59232613908873</v>
      </c>
      <c r="N27" s="25">
        <f t="shared" si="7"/>
        <v>395</v>
      </c>
      <c r="O27" s="23">
        <f t="shared" si="8"/>
        <v>54.55801104972375</v>
      </c>
      <c r="P27" s="2">
        <f t="shared" si="9"/>
        <v>94.7242206235012</v>
      </c>
      <c r="Q27" s="26">
        <v>18</v>
      </c>
      <c r="R27" s="23">
        <f t="shared" si="10"/>
        <v>2.4861878453038675</v>
      </c>
      <c r="S27" s="2">
        <f t="shared" si="11"/>
        <v>4.316546762589928</v>
      </c>
      <c r="T27" s="27">
        <v>4</v>
      </c>
      <c r="U27" s="23">
        <f t="shared" si="12"/>
        <v>0.5524861878453038</v>
      </c>
      <c r="V27" s="2">
        <f t="shared" si="13"/>
        <v>0.9592326139088728</v>
      </c>
      <c r="W27" s="25">
        <f t="shared" si="14"/>
        <v>22</v>
      </c>
      <c r="X27" s="23">
        <f t="shared" si="15"/>
        <v>3.0386740331491713</v>
      </c>
      <c r="Y27" s="28">
        <f t="shared" si="16"/>
        <v>5.275779376498801</v>
      </c>
    </row>
    <row r="28" spans="1:25" ht="15">
      <c r="A28" s="20">
        <v>2005</v>
      </c>
      <c r="B28" s="20">
        <v>682</v>
      </c>
      <c r="C28" s="29">
        <f t="shared" si="0"/>
        <v>396</v>
      </c>
      <c r="D28" s="2">
        <v>58.06</v>
      </c>
      <c r="E28" s="22">
        <v>282</v>
      </c>
      <c r="F28" s="23">
        <f t="shared" si="1"/>
        <v>41.348973607038126</v>
      </c>
      <c r="G28" s="2">
        <f t="shared" si="2"/>
        <v>71.21212121212122</v>
      </c>
      <c r="H28" s="24">
        <v>73</v>
      </c>
      <c r="I28" s="23">
        <f t="shared" si="3"/>
        <v>10.703812316715542</v>
      </c>
      <c r="J28" s="2">
        <f t="shared" si="4"/>
        <v>18.434343434343432</v>
      </c>
      <c r="K28" s="24">
        <v>25</v>
      </c>
      <c r="L28" s="23">
        <f t="shared" si="5"/>
        <v>3.6656891495601176</v>
      </c>
      <c r="M28" s="2">
        <f t="shared" si="6"/>
        <v>6.313131313131313</v>
      </c>
      <c r="N28" s="25">
        <f t="shared" si="7"/>
        <v>380</v>
      </c>
      <c r="O28" s="23">
        <f t="shared" si="8"/>
        <v>55.718475073313776</v>
      </c>
      <c r="P28" s="2">
        <f t="shared" si="9"/>
        <v>95.95959595959596</v>
      </c>
      <c r="Q28" s="26">
        <v>11</v>
      </c>
      <c r="R28" s="23">
        <f t="shared" si="10"/>
        <v>1.6129032258064515</v>
      </c>
      <c r="S28" s="2">
        <f t="shared" si="11"/>
        <v>2.7777777777777777</v>
      </c>
      <c r="T28" s="27">
        <v>5</v>
      </c>
      <c r="U28" s="23">
        <f t="shared" si="12"/>
        <v>0.7331378299120235</v>
      </c>
      <c r="V28" s="2">
        <f t="shared" si="13"/>
        <v>1.2626262626262625</v>
      </c>
      <c r="W28" s="25">
        <f t="shared" si="14"/>
        <v>16</v>
      </c>
      <c r="X28" s="23">
        <f t="shared" si="15"/>
        <v>2.346041055718475</v>
      </c>
      <c r="Y28" s="28">
        <f t="shared" si="16"/>
        <v>4.040404040404041</v>
      </c>
    </row>
    <row r="29" spans="1:25" ht="15">
      <c r="A29" s="20">
        <v>2006</v>
      </c>
      <c r="B29" s="20">
        <v>656</v>
      </c>
      <c r="C29" s="29">
        <f t="shared" si="0"/>
        <v>383</v>
      </c>
      <c r="D29" s="2">
        <v>58.38</v>
      </c>
      <c r="E29" s="22">
        <v>278</v>
      </c>
      <c r="F29" s="23">
        <f t="shared" si="1"/>
        <v>42.3780487804878</v>
      </c>
      <c r="G29" s="2">
        <f t="shared" si="2"/>
        <v>72.58485639686684</v>
      </c>
      <c r="H29" s="24">
        <v>48</v>
      </c>
      <c r="I29" s="23">
        <f t="shared" si="3"/>
        <v>7.317073170731707</v>
      </c>
      <c r="J29" s="2">
        <f t="shared" si="4"/>
        <v>12.532637075718014</v>
      </c>
      <c r="K29" s="24">
        <v>36</v>
      </c>
      <c r="L29" s="23">
        <f t="shared" si="5"/>
        <v>5.487804878048781</v>
      </c>
      <c r="M29" s="2">
        <f t="shared" si="6"/>
        <v>9.39947780678851</v>
      </c>
      <c r="N29" s="25">
        <f t="shared" si="7"/>
        <v>362</v>
      </c>
      <c r="O29" s="23">
        <f t="shared" si="8"/>
        <v>55.1829268292683</v>
      </c>
      <c r="P29" s="2">
        <f t="shared" si="9"/>
        <v>94.51697127937337</v>
      </c>
      <c r="Q29" s="26">
        <v>15</v>
      </c>
      <c r="R29" s="23">
        <f t="shared" si="10"/>
        <v>2.2865853658536586</v>
      </c>
      <c r="S29" s="2">
        <f t="shared" si="11"/>
        <v>3.91644908616188</v>
      </c>
      <c r="T29" s="27">
        <v>6</v>
      </c>
      <c r="U29" s="23">
        <f t="shared" si="12"/>
        <v>0.9146341463414633</v>
      </c>
      <c r="V29" s="2">
        <f t="shared" si="13"/>
        <v>1.5665796344647518</v>
      </c>
      <c r="W29" s="25">
        <f t="shared" si="14"/>
        <v>21</v>
      </c>
      <c r="X29" s="23">
        <f t="shared" si="15"/>
        <v>3.201219512195122</v>
      </c>
      <c r="Y29" s="28">
        <f t="shared" si="16"/>
        <v>5.483028720626632</v>
      </c>
    </row>
    <row r="30" spans="1:25" ht="15">
      <c r="A30" s="20">
        <v>2007</v>
      </c>
      <c r="B30" s="20">
        <v>717</v>
      </c>
      <c r="C30" s="29">
        <f t="shared" si="0"/>
        <v>413</v>
      </c>
      <c r="D30" s="2">
        <v>57.6</v>
      </c>
      <c r="E30" s="22">
        <v>309</v>
      </c>
      <c r="F30" s="23">
        <f t="shared" si="1"/>
        <v>43.09623430962343</v>
      </c>
      <c r="G30" s="2">
        <f t="shared" si="2"/>
        <v>74.818401937046</v>
      </c>
      <c r="H30" s="24">
        <v>56</v>
      </c>
      <c r="I30" s="23">
        <f t="shared" si="3"/>
        <v>7.810320781032078</v>
      </c>
      <c r="J30" s="2">
        <f t="shared" si="4"/>
        <v>13.559322033898304</v>
      </c>
      <c r="K30" s="24">
        <v>34</v>
      </c>
      <c r="L30" s="23">
        <f t="shared" si="5"/>
        <v>4.741980474198047</v>
      </c>
      <c r="M30" s="2">
        <f t="shared" si="6"/>
        <v>8.232445520581114</v>
      </c>
      <c r="N30" s="25">
        <f t="shared" si="7"/>
        <v>399</v>
      </c>
      <c r="O30" s="23">
        <f t="shared" si="8"/>
        <v>55.64853556485355</v>
      </c>
      <c r="P30" s="2">
        <f t="shared" si="9"/>
        <v>96.61016949152543</v>
      </c>
      <c r="Q30" s="26">
        <v>9</v>
      </c>
      <c r="R30" s="23">
        <f t="shared" si="10"/>
        <v>1.2552301255230125</v>
      </c>
      <c r="S30" s="2">
        <f t="shared" si="11"/>
        <v>2.1791767554479415</v>
      </c>
      <c r="T30" s="27">
        <v>5</v>
      </c>
      <c r="U30" s="23">
        <f t="shared" si="12"/>
        <v>0.697350069735007</v>
      </c>
      <c r="V30" s="2">
        <f t="shared" si="13"/>
        <v>1.2106537530266344</v>
      </c>
      <c r="W30" s="25">
        <f t="shared" si="14"/>
        <v>14</v>
      </c>
      <c r="X30" s="23">
        <f t="shared" si="15"/>
        <v>1.9525801952580195</v>
      </c>
      <c r="Y30" s="28">
        <f t="shared" si="16"/>
        <v>3.389830508474576</v>
      </c>
    </row>
    <row r="31" spans="1:25" ht="15">
      <c r="A31" s="20">
        <v>2008</v>
      </c>
      <c r="B31" s="20">
        <v>723</v>
      </c>
      <c r="C31" s="29">
        <f t="shared" si="0"/>
        <v>460</v>
      </c>
      <c r="D31" s="2">
        <v>63.62</v>
      </c>
      <c r="E31" s="22">
        <v>350</v>
      </c>
      <c r="F31" s="23">
        <f t="shared" si="1"/>
        <v>48.40940525587828</v>
      </c>
      <c r="G31" s="2">
        <f t="shared" si="2"/>
        <v>76.08695652173914</v>
      </c>
      <c r="H31" s="24">
        <v>63</v>
      </c>
      <c r="I31" s="23">
        <f t="shared" si="3"/>
        <v>8.71369294605809</v>
      </c>
      <c r="J31" s="2">
        <f t="shared" si="4"/>
        <v>13.695652173913043</v>
      </c>
      <c r="K31" s="24">
        <v>35</v>
      </c>
      <c r="L31" s="23">
        <f t="shared" si="5"/>
        <v>4.840940525587829</v>
      </c>
      <c r="M31" s="2">
        <f t="shared" si="6"/>
        <v>7.608695652173914</v>
      </c>
      <c r="N31" s="25">
        <f t="shared" si="7"/>
        <v>448</v>
      </c>
      <c r="O31" s="23">
        <f t="shared" si="8"/>
        <v>61.964038727524205</v>
      </c>
      <c r="P31" s="2">
        <f t="shared" si="9"/>
        <v>97.3913043478261</v>
      </c>
      <c r="Q31" s="26">
        <v>11</v>
      </c>
      <c r="R31" s="23">
        <f t="shared" si="10"/>
        <v>1.5214384508990317</v>
      </c>
      <c r="S31" s="2">
        <f t="shared" si="11"/>
        <v>2.391304347826087</v>
      </c>
      <c r="T31" s="27">
        <v>1</v>
      </c>
      <c r="U31" s="23">
        <f t="shared" si="12"/>
        <v>0.13831258644536654</v>
      </c>
      <c r="V31" s="2">
        <f t="shared" si="13"/>
        <v>0.21739130434782608</v>
      </c>
      <c r="W31" s="25">
        <f t="shared" si="14"/>
        <v>12</v>
      </c>
      <c r="X31" s="23">
        <f t="shared" si="15"/>
        <v>1.6597510373443984</v>
      </c>
      <c r="Y31" s="28">
        <f t="shared" si="16"/>
        <v>2.608695652173913</v>
      </c>
    </row>
    <row r="32" spans="1:25" ht="15">
      <c r="A32" s="20">
        <v>2009</v>
      </c>
      <c r="B32" s="20">
        <v>863</v>
      </c>
      <c r="C32" s="29">
        <f t="shared" si="0"/>
        <v>365</v>
      </c>
      <c r="D32" s="2">
        <v>42.29</v>
      </c>
      <c r="E32" s="22">
        <v>267</v>
      </c>
      <c r="F32" s="23">
        <f t="shared" si="1"/>
        <v>30.938586326767094</v>
      </c>
      <c r="G32" s="2">
        <f t="shared" si="2"/>
        <v>73.15068493150685</v>
      </c>
      <c r="H32" s="24">
        <v>60</v>
      </c>
      <c r="I32" s="23">
        <f t="shared" si="3"/>
        <v>6.952491309385864</v>
      </c>
      <c r="J32" s="2">
        <f t="shared" si="4"/>
        <v>16.43835616438356</v>
      </c>
      <c r="K32" s="24">
        <v>27</v>
      </c>
      <c r="L32" s="23">
        <f t="shared" si="5"/>
        <v>3.1286210892236386</v>
      </c>
      <c r="M32" s="2">
        <f t="shared" si="6"/>
        <v>7.397260273972603</v>
      </c>
      <c r="N32" s="25">
        <f t="shared" si="7"/>
        <v>354</v>
      </c>
      <c r="O32" s="23">
        <f t="shared" si="8"/>
        <v>41.01969872537659</v>
      </c>
      <c r="P32" s="2">
        <f t="shared" si="9"/>
        <v>96.98630136986301</v>
      </c>
      <c r="Q32" s="26">
        <v>9</v>
      </c>
      <c r="R32" s="23">
        <f t="shared" si="10"/>
        <v>1.0428736964078795</v>
      </c>
      <c r="S32" s="2">
        <f t="shared" si="11"/>
        <v>2.4657534246575343</v>
      </c>
      <c r="T32" s="27">
        <v>2</v>
      </c>
      <c r="U32" s="23">
        <f t="shared" si="12"/>
        <v>0.2317497103128621</v>
      </c>
      <c r="V32" s="2">
        <f t="shared" si="13"/>
        <v>0.547945205479452</v>
      </c>
      <c r="W32" s="25">
        <f t="shared" si="14"/>
        <v>11</v>
      </c>
      <c r="X32" s="23">
        <f t="shared" si="15"/>
        <v>1.2746234067207416</v>
      </c>
      <c r="Y32" s="28">
        <f t="shared" si="16"/>
        <v>3.0136986301369864</v>
      </c>
    </row>
    <row r="33" spans="1:25" ht="15">
      <c r="A33" s="30">
        <v>2010</v>
      </c>
      <c r="B33" s="30">
        <v>537</v>
      </c>
      <c r="C33" s="31"/>
      <c r="D33" s="32"/>
      <c r="E33" s="33"/>
      <c r="F33" s="32"/>
      <c r="G33" s="32"/>
      <c r="H33" s="34"/>
      <c r="I33" s="35"/>
      <c r="J33" s="32"/>
      <c r="K33" s="34"/>
      <c r="L33" s="35"/>
      <c r="M33" s="32"/>
      <c r="N33" s="34"/>
      <c r="O33" s="35"/>
      <c r="P33" s="32"/>
      <c r="Q33" s="34"/>
      <c r="R33" s="35"/>
      <c r="S33" s="32"/>
      <c r="T33" s="34"/>
      <c r="U33" s="35"/>
      <c r="V33" s="32"/>
      <c r="W33" s="33"/>
      <c r="X33" s="35"/>
      <c r="Y33" s="36"/>
    </row>
    <row r="34" ht="15">
      <c r="A34" s="1">
        <v>2011</v>
      </c>
    </row>
    <row r="35" ht="15">
      <c r="B35" s="1" t="s">
        <v>16</v>
      </c>
    </row>
    <row r="120" ht="15">
      <c r="B120" s="1" t="s">
        <v>29</v>
      </c>
    </row>
  </sheetData>
  <sheetProtection password="A019" sheet="1" objects="1" scenarios="1"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 niehof</dc:creator>
  <cp:keywords/>
  <dc:description/>
  <cp:lastModifiedBy>cordula</cp:lastModifiedBy>
  <dcterms:created xsi:type="dcterms:W3CDTF">2012-02-05T08:08:17Z</dcterms:created>
  <dcterms:modified xsi:type="dcterms:W3CDTF">2012-02-12T17:58:10Z</dcterms:modified>
  <cp:category/>
  <cp:version/>
  <cp:contentType/>
  <cp:contentStatus/>
</cp:coreProperties>
</file>