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est" sheetId="1" r:id="rId1"/>
    <sheet name="Ed-Statistik Kurzform" sheetId="2" r:id="rId2"/>
  </sheets>
  <definedNames/>
  <calcPr fullCalcOnLoad="1"/>
</workbook>
</file>

<file path=xl/sharedStrings.xml><?xml version="1.0" encoding="utf-8"?>
<sst xmlns="http://schemas.openxmlformats.org/spreadsheetml/2006/main" count="61" uniqueCount="23">
  <si>
    <t>Geburtsjahrgang</t>
  </si>
  <si>
    <t>ZB-Eintr.</t>
  </si>
  <si>
    <t>Anzahl ED-Gutachten</t>
  </si>
  <si>
    <t>ED frei</t>
  </si>
  <si>
    <t>ED G</t>
  </si>
  <si>
    <t>ED I</t>
  </si>
  <si>
    <t>ED II</t>
  </si>
  <si>
    <t>ED III</t>
  </si>
  <si>
    <t>ED F+G</t>
  </si>
  <si>
    <t>F+G+I=ZZ</t>
  </si>
  <si>
    <t>II+III=ZA</t>
  </si>
  <si>
    <t>absolut</t>
  </si>
  <si>
    <t>% Jahrgang</t>
  </si>
  <si>
    <t>Anzahl</t>
  </si>
  <si>
    <t>% d. Geröntgten</t>
  </si>
  <si>
    <t>% der Geröntgten</t>
  </si>
  <si>
    <t>Statistik: Dr. Niehof-Oellers</t>
  </si>
  <si>
    <t>Legende: ZZ=Zuchtzulassung;ZA= Zuchtausschluss</t>
  </si>
  <si>
    <t>ZB-Einträge</t>
  </si>
  <si>
    <t>F + G</t>
  </si>
  <si>
    <t>I + II + III</t>
  </si>
  <si>
    <t>II + III = ZA</t>
  </si>
  <si>
    <t>Graphik: Dr.Stefan Hübner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</si>
</sst>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10" xfId="45" applyFont="1" applyBorder="1">
      <alignment/>
      <protection/>
    </xf>
    <xf numFmtId="0" fontId="2" fillId="33" borderId="10" xfId="45" applyFont="1" applyFill="1" applyBorder="1">
      <alignment/>
      <protection/>
    </xf>
    <xf numFmtId="0" fontId="2" fillId="0" borderId="11" xfId="45" applyFont="1" applyBorder="1">
      <alignment/>
      <protection/>
    </xf>
    <xf numFmtId="0" fontId="2" fillId="34" borderId="10" xfId="45" applyFont="1" applyFill="1" applyBorder="1">
      <alignment/>
      <protection/>
    </xf>
    <xf numFmtId="0" fontId="2" fillId="35" borderId="10" xfId="45" applyFont="1" applyFill="1" applyBorder="1">
      <alignment/>
      <protection/>
    </xf>
    <xf numFmtId="0" fontId="3" fillId="0" borderId="0" xfId="45" applyFont="1">
      <alignment/>
      <protection/>
    </xf>
    <xf numFmtId="0" fontId="4" fillId="0" borderId="12" xfId="45" applyFont="1" applyBorder="1">
      <alignment/>
      <protection/>
    </xf>
    <xf numFmtId="0" fontId="4" fillId="33" borderId="12" xfId="45" applyFont="1" applyFill="1" applyBorder="1">
      <alignment/>
      <protection/>
    </xf>
    <xf numFmtId="0" fontId="4" fillId="0" borderId="13" xfId="45" applyFont="1" applyBorder="1">
      <alignment/>
      <protection/>
    </xf>
    <xf numFmtId="0" fontId="4" fillId="34" borderId="12" xfId="45" applyFont="1" applyFill="1" applyBorder="1">
      <alignment/>
      <protection/>
    </xf>
    <xf numFmtId="0" fontId="4" fillId="35" borderId="12" xfId="45" applyFont="1" applyFill="1" applyBorder="1">
      <alignment/>
      <protection/>
    </xf>
    <xf numFmtId="0" fontId="5" fillId="0" borderId="0" xfId="45" applyFont="1">
      <alignment/>
      <protection/>
    </xf>
    <xf numFmtId="0" fontId="4" fillId="0" borderId="0" xfId="45" applyFont="1" applyBorder="1">
      <alignment/>
      <protection/>
    </xf>
    <xf numFmtId="0" fontId="4" fillId="33" borderId="0" xfId="45" applyFont="1" applyFill="1" applyBorder="1">
      <alignment/>
      <protection/>
    </xf>
    <xf numFmtId="0" fontId="4" fillId="0" borderId="14" xfId="45" applyFont="1" applyBorder="1">
      <alignment/>
      <protection/>
    </xf>
    <xf numFmtId="0" fontId="4" fillId="34" borderId="0" xfId="45" applyFont="1" applyFill="1" applyBorder="1">
      <alignment/>
      <protection/>
    </xf>
    <xf numFmtId="0" fontId="4" fillId="35" borderId="0" xfId="45" applyFont="1" applyFill="1" applyBorder="1">
      <alignment/>
      <protection/>
    </xf>
    <xf numFmtId="0" fontId="4" fillId="0" borderId="0" xfId="45" applyFont="1" applyFill="1" applyBorder="1">
      <alignment/>
      <protection/>
    </xf>
    <xf numFmtId="0" fontId="4" fillId="0" borderId="0" xfId="45" applyFont="1">
      <alignment/>
      <protection/>
    </xf>
    <xf numFmtId="0" fontId="4" fillId="33" borderId="0" xfId="45" applyFont="1" applyFill="1">
      <alignment/>
      <protection/>
    </xf>
    <xf numFmtId="0" fontId="4" fillId="0" borderId="0" xfId="45" applyFont="1" applyAlignment="1">
      <alignment horizontal="right" vertical="center"/>
      <protection/>
    </xf>
    <xf numFmtId="0" fontId="4" fillId="35" borderId="0" xfId="45" applyFont="1" applyFill="1">
      <alignment/>
      <protection/>
    </xf>
    <xf numFmtId="0" fontId="2" fillId="36" borderId="10" xfId="45" applyFont="1" applyFill="1" applyBorder="1">
      <alignment/>
      <protection/>
    </xf>
    <xf numFmtId="0" fontId="2" fillId="36" borderId="11" xfId="45" applyFont="1" applyFill="1" applyBorder="1">
      <alignment/>
      <protection/>
    </xf>
    <xf numFmtId="0" fontId="4" fillId="36" borderId="12" xfId="45" applyFont="1" applyFill="1" applyBorder="1">
      <alignment/>
      <protection/>
    </xf>
    <xf numFmtId="0" fontId="4" fillId="36" borderId="13" xfId="45" applyFont="1" applyFill="1" applyBorder="1">
      <alignment/>
      <protection/>
    </xf>
    <xf numFmtId="0" fontId="4" fillId="36" borderId="0" xfId="45" applyFont="1" applyFill="1" applyBorder="1">
      <alignment/>
      <protection/>
    </xf>
    <xf numFmtId="0" fontId="4" fillId="36" borderId="14" xfId="45" applyFont="1" applyFill="1" applyBorder="1">
      <alignment/>
      <protection/>
    </xf>
    <xf numFmtId="0" fontId="4" fillId="36" borderId="0" xfId="45" applyFont="1" applyFill="1">
      <alignment/>
      <protection/>
    </xf>
    <xf numFmtId="2" fontId="4" fillId="0" borderId="14" xfId="45" applyNumberFormat="1" applyFont="1" applyBorder="1">
      <alignment/>
      <protection/>
    </xf>
    <xf numFmtId="2" fontId="4" fillId="0" borderId="0" xfId="45" applyNumberFormat="1" applyFont="1" applyBorder="1">
      <alignment/>
      <protection/>
    </xf>
    <xf numFmtId="2" fontId="4" fillId="0" borderId="0" xfId="45" applyNumberFormat="1" applyFont="1">
      <alignment/>
      <protection/>
    </xf>
    <xf numFmtId="2" fontId="1" fillId="0" borderId="0" xfId="45" applyNumberFormat="1">
      <alignment/>
      <protection/>
    </xf>
    <xf numFmtId="0" fontId="2" fillId="0" borderId="15" xfId="45" applyFont="1" applyBorder="1" applyAlignment="1">
      <alignment horizontal="center"/>
      <protection/>
    </xf>
    <xf numFmtId="0" fontId="48" fillId="0" borderId="10" xfId="45" applyFont="1" applyBorder="1">
      <alignment/>
      <protection/>
    </xf>
    <xf numFmtId="0" fontId="49" fillId="0" borderId="0" xfId="45" applyFont="1">
      <alignment/>
      <protection/>
    </xf>
    <xf numFmtId="0" fontId="50" fillId="0" borderId="12" xfId="45" applyFont="1" applyBorder="1">
      <alignment/>
      <protection/>
    </xf>
    <xf numFmtId="0" fontId="51" fillId="0" borderId="0" xfId="45" applyFont="1">
      <alignment/>
      <protection/>
    </xf>
    <xf numFmtId="0" fontId="50" fillId="0" borderId="0" xfId="45" applyFont="1" applyBorder="1">
      <alignment/>
      <protection/>
    </xf>
    <xf numFmtId="0" fontId="50" fillId="0" borderId="0" xfId="45" applyFont="1">
      <alignment/>
      <protection/>
    </xf>
    <xf numFmtId="0" fontId="32" fillId="0" borderId="0" xfId="45" applyFont="1">
      <alignment/>
      <protection/>
    </xf>
    <xf numFmtId="0" fontId="48" fillId="37" borderId="10" xfId="45" applyFont="1" applyFill="1" applyBorder="1">
      <alignment/>
      <protection/>
    </xf>
    <xf numFmtId="0" fontId="48" fillId="38" borderId="10" xfId="45" applyFont="1" applyFill="1" applyBorder="1">
      <alignment/>
      <protection/>
    </xf>
    <xf numFmtId="0" fontId="48" fillId="37" borderId="11" xfId="45" applyFont="1" applyFill="1" applyBorder="1">
      <alignment/>
      <protection/>
    </xf>
    <xf numFmtId="0" fontId="48" fillId="37" borderId="15" xfId="45" applyFont="1" applyFill="1" applyBorder="1" applyAlignment="1">
      <alignment horizontal="center"/>
      <protection/>
    </xf>
    <xf numFmtId="0" fontId="48" fillId="39" borderId="10" xfId="45" applyFont="1" applyFill="1" applyBorder="1">
      <alignment/>
      <protection/>
    </xf>
    <xf numFmtId="0" fontId="50" fillId="37" borderId="12" xfId="45" applyFont="1" applyFill="1" applyBorder="1">
      <alignment/>
      <protection/>
    </xf>
    <xf numFmtId="0" fontId="50" fillId="38" borderId="12" xfId="45" applyFont="1" applyFill="1" applyBorder="1">
      <alignment/>
      <protection/>
    </xf>
    <xf numFmtId="0" fontId="50" fillId="37" borderId="13" xfId="45" applyFont="1" applyFill="1" applyBorder="1">
      <alignment/>
      <protection/>
    </xf>
    <xf numFmtId="0" fontId="50" fillId="39" borderId="12" xfId="45" applyFont="1" applyFill="1" applyBorder="1">
      <alignment/>
      <protection/>
    </xf>
    <xf numFmtId="0" fontId="50" fillId="37" borderId="0" xfId="45" applyFont="1" applyFill="1" applyBorder="1">
      <alignment/>
      <protection/>
    </xf>
    <xf numFmtId="0" fontId="50" fillId="38" borderId="0" xfId="45" applyFont="1" applyFill="1" applyBorder="1">
      <alignment/>
      <protection/>
    </xf>
    <xf numFmtId="0" fontId="50" fillId="37" borderId="14" xfId="45" applyFont="1" applyFill="1" applyBorder="1">
      <alignment/>
      <protection/>
    </xf>
    <xf numFmtId="0" fontId="50" fillId="39" borderId="0" xfId="45" applyFont="1" applyFill="1" applyBorder="1">
      <alignment/>
      <protection/>
    </xf>
    <xf numFmtId="0" fontId="50" fillId="37" borderId="0" xfId="45" applyFont="1" applyFill="1">
      <alignment/>
      <protection/>
    </xf>
    <xf numFmtId="0" fontId="50" fillId="38" borderId="0" xfId="45" applyFont="1" applyFill="1">
      <alignment/>
      <protection/>
    </xf>
    <xf numFmtId="0" fontId="50" fillId="37" borderId="0" xfId="45" applyFont="1" applyFill="1" applyAlignment="1">
      <alignment horizontal="right" vertical="center"/>
      <protection/>
    </xf>
    <xf numFmtId="0" fontId="32" fillId="37" borderId="0" xfId="45" applyFont="1" applyFill="1">
      <alignment/>
      <protection/>
    </xf>
    <xf numFmtId="0" fontId="1" fillId="37" borderId="0" xfId="45" applyFill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B3B3B3"/>
      <rgbColor rgb="00808080"/>
      <rgbColor rgb="009999FF"/>
      <rgbColor rgb="00993366"/>
      <rgbColor rgb="00EBF1D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2DCDB"/>
      <rgbColor rgb="003366FF"/>
      <rgbColor rgb="0033CCCC"/>
      <rgbColor rgb="00B3B300"/>
      <rgbColor rgb="00FFD32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Relation ZB-Einträge / ED - Gutachten</a:t>
            </a:r>
          </a:p>
        </c:rich>
      </c:tx>
      <c:layout>
        <c:manualLayout>
          <c:xMode val="factor"/>
          <c:yMode val="factor"/>
          <c:x val="0.083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175"/>
          <c:w val="0.814"/>
          <c:h val="0.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Test!$B$1</c:f>
              <c:strCache>
                <c:ptCount val="1"/>
                <c:pt idx="0">
                  <c:v>ZB-Eintr.</c:v>
                </c:pt>
              </c:strCache>
            </c:strRef>
          </c:tx>
          <c:spPr>
            <a:solidFill>
              <a:srgbClr val="99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Test!$A$2:$A$21</c:f>
              <c:numCache>
                <c:ptCount val="20"/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Test!$B$2:$B$21</c:f>
              <c:numCache>
                <c:ptCount val="20"/>
                <c:pt idx="1">
                  <c:v>351</c:v>
                </c:pt>
                <c:pt idx="2">
                  <c:v>295</c:v>
                </c:pt>
                <c:pt idx="3">
                  <c:v>380</c:v>
                </c:pt>
                <c:pt idx="4">
                  <c:v>332</c:v>
                </c:pt>
                <c:pt idx="5">
                  <c:v>384</c:v>
                </c:pt>
                <c:pt idx="6">
                  <c:v>414</c:v>
                </c:pt>
                <c:pt idx="7">
                  <c:v>538</c:v>
                </c:pt>
                <c:pt idx="8">
                  <c:v>463</c:v>
                </c:pt>
                <c:pt idx="9">
                  <c:v>488</c:v>
                </c:pt>
                <c:pt idx="10">
                  <c:v>598</c:v>
                </c:pt>
                <c:pt idx="11">
                  <c:v>557</c:v>
                </c:pt>
                <c:pt idx="12">
                  <c:v>650</c:v>
                </c:pt>
                <c:pt idx="13">
                  <c:v>724</c:v>
                </c:pt>
                <c:pt idx="14">
                  <c:v>682</c:v>
                </c:pt>
                <c:pt idx="15">
                  <c:v>656</c:v>
                </c:pt>
                <c:pt idx="16">
                  <c:v>717</c:v>
                </c:pt>
                <c:pt idx="17">
                  <c:v>723</c:v>
                </c:pt>
                <c:pt idx="18">
                  <c:v>863</c:v>
                </c:pt>
                <c:pt idx="19">
                  <c:v>537</c:v>
                </c:pt>
              </c:numCache>
            </c:numRef>
          </c:val>
        </c:ser>
        <c:overlap val="100"/>
        <c:gapWidth val="100"/>
        <c:axId val="17730201"/>
        <c:axId val="25354082"/>
      </c:barChart>
      <c:lineChart>
        <c:grouping val="standard"/>
        <c:varyColors val="0"/>
        <c:ser>
          <c:idx val="0"/>
          <c:order val="1"/>
          <c:tx>
            <c:strRef>
              <c:f>Test!$C$1</c:f>
              <c:strCache>
                <c:ptCount val="1"/>
                <c:pt idx="0">
                  <c:v>Anzahl ED-Gutachten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Test!$A$2:$A$21</c:f>
              <c:numCache>
                <c:ptCount val="20"/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cat>
          <c:val>
            <c:numRef>
              <c:f>Test!$C$2:$C$21</c:f>
              <c:numCache>
                <c:ptCount val="20"/>
                <c:pt idx="0">
                  <c:v>0</c:v>
                </c:pt>
                <c:pt idx="1">
                  <c:v>130</c:v>
                </c:pt>
                <c:pt idx="2">
                  <c:v>125</c:v>
                </c:pt>
                <c:pt idx="3">
                  <c:v>186</c:v>
                </c:pt>
                <c:pt idx="4">
                  <c:v>180</c:v>
                </c:pt>
                <c:pt idx="5">
                  <c:v>216</c:v>
                </c:pt>
                <c:pt idx="6">
                  <c:v>215</c:v>
                </c:pt>
                <c:pt idx="7">
                  <c:v>293</c:v>
                </c:pt>
                <c:pt idx="8">
                  <c:v>259</c:v>
                </c:pt>
                <c:pt idx="9">
                  <c:v>290</c:v>
                </c:pt>
                <c:pt idx="10">
                  <c:v>360</c:v>
                </c:pt>
                <c:pt idx="11">
                  <c:v>356</c:v>
                </c:pt>
                <c:pt idx="12">
                  <c:v>391</c:v>
                </c:pt>
                <c:pt idx="13">
                  <c:v>409</c:v>
                </c:pt>
                <c:pt idx="14">
                  <c:v>391</c:v>
                </c:pt>
                <c:pt idx="15">
                  <c:v>382</c:v>
                </c:pt>
                <c:pt idx="16">
                  <c:v>417</c:v>
                </c:pt>
                <c:pt idx="17">
                  <c:v>456</c:v>
                </c:pt>
                <c:pt idx="18">
                  <c:v>370</c:v>
                </c:pt>
              </c:numCache>
            </c:numRef>
          </c:val>
          <c:smooth val="0"/>
        </c:ser>
        <c:axId val="17730201"/>
        <c:axId val="25354082"/>
      </c:lineChart>
      <c:catAx>
        <c:axId val="1773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Jahrgang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At val="0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Hunde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02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75"/>
          <c:w val="0.145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ED - Gutachten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45"/>
          <c:w val="0.89625"/>
          <c:h val="0.8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'Ed-Statistik Kurzform'!$E$1</c:f>
              <c:strCache>
                <c:ptCount val="1"/>
                <c:pt idx="0">
                  <c:v>ED frei</c:v>
                </c:pt>
              </c:strCache>
            </c:strRef>
          </c:tx>
          <c:spPr>
            <a:solidFill>
              <a:srgbClr val="5C852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'Ed-Statistik Kurzform'!$E$2:$E$21</c:f>
              <c:numCache/>
            </c:numRef>
          </c:val>
        </c:ser>
        <c:ser>
          <c:idx val="1"/>
          <c:order val="1"/>
          <c:tx>
            <c:strRef>
              <c:f>'Ed-Statistik Kurzform'!$F$1</c:f>
              <c:strCache>
                <c:ptCount val="1"/>
                <c:pt idx="0">
                  <c:v>ED G</c:v>
                </c:pt>
              </c:strCache>
            </c:strRef>
          </c:tx>
          <c:spPr>
            <a:solidFill>
              <a:srgbClr val="B3B3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'Ed-Statistik Kurzform'!$F$2:$F$21</c:f>
              <c:numCache/>
            </c:numRef>
          </c:val>
        </c:ser>
        <c:ser>
          <c:idx val="2"/>
          <c:order val="2"/>
          <c:tx>
            <c:strRef>
              <c:f>'Ed-Statistik Kurzform'!$H$1:$H$1</c:f>
              <c:strCache>
                <c:ptCount val="1"/>
                <c:pt idx="0">
                  <c:v>ED I</c:v>
                </c:pt>
              </c:strCache>
            </c:strRef>
          </c:tx>
          <c:spPr>
            <a:solidFill>
              <a:srgbClr val="E6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'Ed-Statistik Kurzform'!$H$2:$H$21</c:f>
              <c:numCache/>
            </c:numRef>
          </c:val>
        </c:ser>
        <c:ser>
          <c:idx val="3"/>
          <c:order val="3"/>
          <c:tx>
            <c:strRef>
              <c:f>'Ed-Statistik Kurzform'!$I$1:$I$1</c:f>
              <c:strCache>
                <c:ptCount val="1"/>
                <c:pt idx="0">
                  <c:v>ED II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'Ed-Statistik Kurzform'!$I$2:$I$20</c:f>
              <c:numCache/>
            </c:numRef>
          </c:val>
        </c:ser>
        <c:ser>
          <c:idx val="4"/>
          <c:order val="4"/>
          <c:tx>
            <c:strRef>
              <c:f>'Ed-Statistik Kurzform'!$J$1:$J$1</c:f>
              <c:strCache>
                <c:ptCount val="1"/>
                <c:pt idx="0">
                  <c:v>ED III</c:v>
                </c:pt>
              </c:strCache>
            </c:strRef>
          </c:tx>
          <c:spPr>
            <a:solidFill>
              <a:srgbClr val="FF33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'Ed-Statistik Kurzform'!$J$2:$J$20</c:f>
              <c:numCache/>
            </c:numRef>
          </c:val>
        </c:ser>
        <c:overlap val="100"/>
        <c:gapWidth val="100"/>
        <c:axId val="26860147"/>
        <c:axId val="40414732"/>
      </c:bar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At val="0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0147"/>
        <c:crossesAt val="1"/>
        <c:crossBetween val="between"/>
        <c:dispUnits/>
      </c:valAx>
      <c:spPr>
        <a:noFill/>
        <a:ln w="3175">
          <a:solidFill>
            <a:srgbClr val="B3B3B3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92325"/>
          <c:y val="0.4315"/>
          <c:w val="0.07175"/>
          <c:h val="0.1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Zuchtausschlüsse in den jeweiligen Jahrgängen</a:t>
            </a:r>
          </a:p>
        </c:rich>
      </c:tx>
      <c:layout>
        <c:manualLayout>
          <c:xMode val="factor"/>
          <c:yMode val="factor"/>
          <c:x val="0.11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75"/>
          <c:w val="0.791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'Ed-Statistik Kurzform'!$C$1</c:f>
              <c:strCache>
                <c:ptCount val="1"/>
                <c:pt idx="0">
                  <c:v>Anzahl ED-Gutachten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'Ed-Statistik Kurzform'!$A$2:$A$20</c:f>
              <c:numCache/>
            </c:numRef>
          </c:cat>
          <c:val>
            <c:numRef>
              <c:f>'Ed-Statistik Kurzform'!$C$2:$C$20</c:f>
              <c:numCache/>
            </c:numRef>
          </c:val>
        </c:ser>
        <c:gapWidth val="100"/>
        <c:axId val="28188269"/>
        <c:axId val="52367830"/>
      </c:barChart>
      <c:lineChart>
        <c:grouping val="standard"/>
        <c:varyColors val="0"/>
        <c:ser>
          <c:idx val="0"/>
          <c:order val="1"/>
          <c:tx>
            <c:strRef>
              <c:f>'Ed-Statistik Kurzform'!$R$1:$R$1</c:f>
              <c:strCache>
                <c:ptCount val="1"/>
                <c:pt idx="0">
                  <c:v>II+III=ZA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'Ed-Statistik Kurzform'!$A$2:$A$20</c:f>
              <c:numCache/>
            </c:numRef>
          </c:cat>
          <c:val>
            <c:numRef>
              <c:f>'Ed-Statistik Kurzform'!$R$2:$R$20</c:f>
              <c:numCache/>
            </c:numRef>
          </c:val>
          <c:smooth val="0"/>
        </c:ser>
        <c:axId val="28188269"/>
        <c:axId val="52367830"/>
      </c:line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82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492"/>
          <c:w val="0.183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 wäre wenn - Grad I bis III = ZA</a:t>
            </a:r>
          </a:p>
        </c:rich>
      </c:tx>
      <c:layout>
        <c:manualLayout>
          <c:xMode val="factor"/>
          <c:yMode val="factor"/>
          <c:x val="0.0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25"/>
          <c:w val="0.778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'Ed-Statistik Kurzform'!$C$1</c:f>
              <c:strCache>
                <c:ptCount val="1"/>
                <c:pt idx="0">
                  <c:v>Anzahl ED-Gutachten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'Ed-Statistik Kurzform'!$A$2:$A$20</c:f>
              <c:numCache/>
            </c:numRef>
          </c:cat>
          <c:val>
            <c:numRef>
              <c:f>'Ed-Statistik Kurzform'!$C$2:$C$20</c:f>
              <c:numCache/>
            </c:numRef>
          </c:val>
        </c:ser>
        <c:gapWidth val="100"/>
        <c:axId val="1548423"/>
        <c:axId val="13935808"/>
      </c:barChart>
      <c:lineChart>
        <c:grouping val="standard"/>
        <c:varyColors val="0"/>
        <c:ser>
          <c:idx val="0"/>
          <c:order val="1"/>
          <c:tx>
            <c:strRef>
              <c:f>'Ed-Statistik Kurzform'!$K$1</c:f>
              <c:strCache>
                <c:ptCount val="1"/>
                <c:pt idx="0">
                  <c:v>I + II + III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'Ed-Statistik Kurzform'!$A$2:$A$20</c:f>
              <c:numCache/>
            </c:numRef>
          </c:cat>
          <c:val>
            <c:numRef>
              <c:f>'Ed-Statistik Kurzform'!$K$2:$K$20</c:f>
              <c:numCache/>
            </c:numRef>
          </c:val>
          <c:smooth val="0"/>
        </c:ser>
        <c:axId val="1548423"/>
        <c:axId val="13935808"/>
      </c:lineChart>
      <c:catAx>
        <c:axId val="154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84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48975"/>
          <c:w val="0.194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11</xdr:col>
      <xdr:colOff>438150</xdr:colOff>
      <xdr:row>48</xdr:row>
      <xdr:rowOff>66675</xdr:rowOff>
    </xdr:to>
    <xdr:graphicFrame>
      <xdr:nvGraphicFramePr>
        <xdr:cNvPr id="1" name="Diagramm 1"/>
        <xdr:cNvGraphicFramePr/>
      </xdr:nvGraphicFramePr>
      <xdr:xfrm>
        <a:off x="0" y="4848225"/>
        <a:ext cx="6172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25</xdr:row>
      <xdr:rowOff>38100</xdr:rowOff>
    </xdr:from>
    <xdr:to>
      <xdr:col>20</xdr:col>
      <xdr:colOff>314325</xdr:colOff>
      <xdr:row>47</xdr:row>
      <xdr:rowOff>85725</xdr:rowOff>
    </xdr:to>
    <xdr:graphicFrame>
      <xdr:nvGraphicFramePr>
        <xdr:cNvPr id="2" name="Diagramm 2"/>
        <xdr:cNvGraphicFramePr/>
      </xdr:nvGraphicFramePr>
      <xdr:xfrm>
        <a:off x="6315075" y="4772025"/>
        <a:ext cx="580072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133350</xdr:rowOff>
    </xdr:from>
    <xdr:to>
      <xdr:col>9</xdr:col>
      <xdr:colOff>361950</xdr:colOff>
      <xdr:row>72</xdr:row>
      <xdr:rowOff>57150</xdr:rowOff>
    </xdr:to>
    <xdr:graphicFrame>
      <xdr:nvGraphicFramePr>
        <xdr:cNvPr id="3" name="Diagramm 3"/>
        <xdr:cNvGraphicFramePr/>
      </xdr:nvGraphicFramePr>
      <xdr:xfrm>
        <a:off x="0" y="8867775"/>
        <a:ext cx="5133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304800</xdr:colOff>
      <xdr:row>49</xdr:row>
      <xdr:rowOff>133350</xdr:rowOff>
    </xdr:from>
    <xdr:to>
      <xdr:col>18</xdr:col>
      <xdr:colOff>257175</xdr:colOff>
      <xdr:row>72</xdr:row>
      <xdr:rowOff>0</xdr:rowOff>
    </xdr:to>
    <xdr:graphicFrame>
      <xdr:nvGraphicFramePr>
        <xdr:cNvPr id="4" name="Diagramm 4"/>
        <xdr:cNvGraphicFramePr/>
      </xdr:nvGraphicFramePr>
      <xdr:xfrm>
        <a:off x="5076825" y="8839200"/>
        <a:ext cx="54292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zoomScale="120" zoomScaleNormal="120" zoomScalePageLayoutView="0" workbookViewId="0" topLeftCell="A80">
      <selection activeCell="L22" sqref="L22"/>
    </sheetView>
  </sheetViews>
  <sheetFormatPr defaultColWidth="11.28125" defaultRowHeight="12.75"/>
  <cols>
    <col min="1" max="1" width="13.8515625" style="1" customWidth="1"/>
    <col min="2" max="2" width="7.8515625" style="1" customWidth="1"/>
    <col min="3" max="3" width="7.140625" style="1" customWidth="1"/>
    <col min="4" max="4" width="12.28125" style="1" customWidth="1"/>
    <col min="5" max="5" width="6.7109375" style="1" customWidth="1"/>
    <col min="6" max="9" width="6.140625" style="1" customWidth="1"/>
    <col min="10" max="10" width="7.7109375" style="1" customWidth="1"/>
    <col min="11" max="11" width="9.8515625" style="1" customWidth="1"/>
    <col min="12" max="12" width="13.8515625" style="1" customWidth="1"/>
    <col min="13" max="13" width="9.28125" style="1" customWidth="1"/>
    <col min="14" max="15" width="11.28125" style="1" customWidth="1"/>
    <col min="16" max="16" width="8.421875" style="1" customWidth="1"/>
    <col min="17" max="17" width="11.28125" style="1" customWidth="1"/>
    <col min="18" max="18" width="15.28125" style="1" customWidth="1"/>
    <col min="19" max="16384" width="11.28125" style="1" customWidth="1"/>
  </cols>
  <sheetData>
    <row r="1" spans="1:29" s="7" customFormat="1" ht="12.75">
      <c r="A1" s="43" t="s">
        <v>0</v>
      </c>
      <c r="B1" s="43" t="s">
        <v>1</v>
      </c>
      <c r="C1" s="44" t="s">
        <v>2</v>
      </c>
      <c r="D1" s="45"/>
      <c r="E1" s="43" t="s">
        <v>3</v>
      </c>
      <c r="F1" s="43" t="s">
        <v>4</v>
      </c>
      <c r="G1" s="43" t="s">
        <v>5</v>
      </c>
      <c r="H1" s="43" t="s">
        <v>6</v>
      </c>
      <c r="I1" s="45" t="s">
        <v>7</v>
      </c>
      <c r="J1" s="46" t="s">
        <v>8</v>
      </c>
      <c r="K1" s="46"/>
      <c r="L1" s="46"/>
      <c r="M1" s="47" t="s">
        <v>9</v>
      </c>
      <c r="N1" s="43"/>
      <c r="O1" s="43"/>
      <c r="P1" s="44" t="s">
        <v>10</v>
      </c>
      <c r="Q1" s="43"/>
      <c r="R1" s="36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13" customFormat="1" ht="12.75">
      <c r="A2" s="48"/>
      <c r="B2" s="48"/>
      <c r="C2" s="49" t="s">
        <v>11</v>
      </c>
      <c r="D2" s="50" t="s">
        <v>12</v>
      </c>
      <c r="E2" s="48" t="s">
        <v>13</v>
      </c>
      <c r="F2" s="48" t="s">
        <v>13</v>
      </c>
      <c r="G2" s="48" t="s">
        <v>13</v>
      </c>
      <c r="H2" s="48" t="s">
        <v>13</v>
      </c>
      <c r="I2" s="50" t="s">
        <v>13</v>
      </c>
      <c r="J2" s="48" t="s">
        <v>13</v>
      </c>
      <c r="K2" s="48" t="s">
        <v>12</v>
      </c>
      <c r="L2" s="50" t="s">
        <v>14</v>
      </c>
      <c r="M2" s="51" t="s">
        <v>13</v>
      </c>
      <c r="N2" s="48" t="s">
        <v>12</v>
      </c>
      <c r="O2" s="48" t="s">
        <v>15</v>
      </c>
      <c r="P2" s="49" t="s">
        <v>13</v>
      </c>
      <c r="Q2" s="48" t="s">
        <v>12</v>
      </c>
      <c r="R2" s="38" t="s">
        <v>15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s="13" customFormat="1" ht="12.75">
      <c r="A3" s="52">
        <v>92</v>
      </c>
      <c r="B3" s="52">
        <v>351</v>
      </c>
      <c r="C3" s="53">
        <v>130</v>
      </c>
      <c r="D3" s="54">
        <f aca="true" t="shared" si="0" ref="D3:D20">C$1:C$65536/B$1:B$65536*100</f>
        <v>37.03703703703704</v>
      </c>
      <c r="E3" s="52">
        <v>95</v>
      </c>
      <c r="F3" s="52">
        <v>5</v>
      </c>
      <c r="G3" s="52">
        <v>15</v>
      </c>
      <c r="H3" s="52">
        <v>10</v>
      </c>
      <c r="I3" s="54">
        <v>5</v>
      </c>
      <c r="J3" s="52">
        <f aca="true" t="shared" si="1" ref="J3:J21">E3+F3</f>
        <v>100</v>
      </c>
      <c r="K3" s="52">
        <f aca="true" t="shared" si="2" ref="K3:K21">J3*100/B3</f>
        <v>28.49002849002849</v>
      </c>
      <c r="L3" s="54">
        <f aca="true" t="shared" si="3" ref="L3:L20">J3*100/C3</f>
        <v>76.92307692307692</v>
      </c>
      <c r="M3" s="55">
        <f aca="true" t="shared" si="4" ref="M3:M20">E3+F3+G3</f>
        <v>115</v>
      </c>
      <c r="N3" s="52">
        <f aca="true" t="shared" si="5" ref="N3:N20">M$1:M$65536/B$1:B$65536*100</f>
        <v>32.763532763532766</v>
      </c>
      <c r="O3" s="52">
        <f aca="true" t="shared" si="6" ref="O3:O20">M$1:M$65536/C$1:C$65536*100</f>
        <v>88.46153846153845</v>
      </c>
      <c r="P3" s="53">
        <f>H3+I3</f>
        <v>15</v>
      </c>
      <c r="Q3" s="52">
        <f aca="true" t="shared" si="7" ref="Q3:Q20">P$1:P$65536/B$1:B$65536*100</f>
        <v>4.273504273504273</v>
      </c>
      <c r="R3" s="40">
        <f aca="true" t="shared" si="8" ref="R3:R20">P$1:P$65536/C$1:C$65536*100</f>
        <v>11.538461538461538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s="13" customFormat="1" ht="12.75">
      <c r="A4" s="52">
        <v>93</v>
      </c>
      <c r="B4" s="52">
        <v>295</v>
      </c>
      <c r="C4" s="53">
        <v>125</v>
      </c>
      <c r="D4" s="54">
        <f t="shared" si="0"/>
        <v>42.3728813559322</v>
      </c>
      <c r="E4" s="52">
        <v>100</v>
      </c>
      <c r="F4" s="52">
        <v>2</v>
      </c>
      <c r="G4" s="52">
        <v>15</v>
      </c>
      <c r="H4" s="52">
        <v>5</v>
      </c>
      <c r="I4" s="54">
        <v>3</v>
      </c>
      <c r="J4" s="52">
        <f t="shared" si="1"/>
        <v>102</v>
      </c>
      <c r="K4" s="52">
        <f t="shared" si="2"/>
        <v>34.57627118644068</v>
      </c>
      <c r="L4" s="54">
        <f t="shared" si="3"/>
        <v>81.6</v>
      </c>
      <c r="M4" s="55">
        <f t="shared" si="4"/>
        <v>117</v>
      </c>
      <c r="N4" s="52">
        <f t="shared" si="5"/>
        <v>39.66101694915255</v>
      </c>
      <c r="O4" s="52">
        <f t="shared" si="6"/>
        <v>93.60000000000001</v>
      </c>
      <c r="P4" s="53">
        <f>H4+I4</f>
        <v>8</v>
      </c>
      <c r="Q4" s="52">
        <f t="shared" si="7"/>
        <v>2.711864406779661</v>
      </c>
      <c r="R4" s="40">
        <f t="shared" si="8"/>
        <v>6.4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1:29" s="13" customFormat="1" ht="12.75">
      <c r="A5" s="52">
        <v>94</v>
      </c>
      <c r="B5" s="52">
        <v>380</v>
      </c>
      <c r="C5" s="53">
        <v>186</v>
      </c>
      <c r="D5" s="54">
        <f t="shared" si="0"/>
        <v>48.94736842105264</v>
      </c>
      <c r="E5" s="52">
        <v>153</v>
      </c>
      <c r="F5" s="52">
        <v>1</v>
      </c>
      <c r="G5" s="52">
        <v>23</v>
      </c>
      <c r="H5" s="52">
        <v>7</v>
      </c>
      <c r="I5" s="54">
        <v>2</v>
      </c>
      <c r="J5" s="52">
        <f t="shared" si="1"/>
        <v>154</v>
      </c>
      <c r="K5" s="52">
        <f t="shared" si="2"/>
        <v>40.526315789473685</v>
      </c>
      <c r="L5" s="54">
        <f t="shared" si="3"/>
        <v>82.79569892473118</v>
      </c>
      <c r="M5" s="55">
        <f t="shared" si="4"/>
        <v>177</v>
      </c>
      <c r="N5" s="52">
        <f t="shared" si="5"/>
        <v>46.578947368421055</v>
      </c>
      <c r="O5" s="52">
        <f t="shared" si="6"/>
        <v>95.16129032258065</v>
      </c>
      <c r="P5" s="53">
        <f>H5+I5</f>
        <v>9</v>
      </c>
      <c r="Q5" s="52">
        <f t="shared" si="7"/>
        <v>2.368421052631579</v>
      </c>
      <c r="R5" s="40">
        <f t="shared" si="8"/>
        <v>4.838709677419355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1:29" s="13" customFormat="1" ht="12.75">
      <c r="A6" s="52">
        <v>95</v>
      </c>
      <c r="B6" s="52">
        <v>332</v>
      </c>
      <c r="C6" s="53">
        <v>180</v>
      </c>
      <c r="D6" s="54">
        <f t="shared" si="0"/>
        <v>54.21686746987952</v>
      </c>
      <c r="E6" s="52">
        <v>159</v>
      </c>
      <c r="F6" s="52">
        <v>1</v>
      </c>
      <c r="G6" s="52">
        <v>13</v>
      </c>
      <c r="H6" s="52">
        <v>5</v>
      </c>
      <c r="I6" s="54">
        <v>2</v>
      </c>
      <c r="J6" s="52">
        <f t="shared" si="1"/>
        <v>160</v>
      </c>
      <c r="K6" s="52">
        <f t="shared" si="2"/>
        <v>48.19277108433735</v>
      </c>
      <c r="L6" s="54">
        <f t="shared" si="3"/>
        <v>88.88888888888889</v>
      </c>
      <c r="M6" s="55">
        <f t="shared" si="4"/>
        <v>173</v>
      </c>
      <c r="N6" s="52">
        <f t="shared" si="5"/>
        <v>52.108433734939766</v>
      </c>
      <c r="O6" s="52">
        <f t="shared" si="6"/>
        <v>96.11111111111111</v>
      </c>
      <c r="P6" s="53">
        <f>H6+I6</f>
        <v>7</v>
      </c>
      <c r="Q6" s="52">
        <f t="shared" si="7"/>
        <v>2.108433734939759</v>
      </c>
      <c r="R6" s="40">
        <f t="shared" si="8"/>
        <v>3.888888888888889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15">
      <c r="A7" s="56">
        <v>96</v>
      </c>
      <c r="B7" s="56">
        <v>384</v>
      </c>
      <c r="C7" s="57">
        <v>216</v>
      </c>
      <c r="D7" s="54">
        <f t="shared" si="0"/>
        <v>56.25</v>
      </c>
      <c r="E7" s="58">
        <v>188</v>
      </c>
      <c r="F7" s="56">
        <v>1</v>
      </c>
      <c r="G7" s="56">
        <v>17</v>
      </c>
      <c r="H7" s="56">
        <v>5</v>
      </c>
      <c r="I7" s="54">
        <v>2</v>
      </c>
      <c r="J7" s="56">
        <f t="shared" si="1"/>
        <v>189</v>
      </c>
      <c r="K7" s="56">
        <f t="shared" si="2"/>
        <v>49.21875</v>
      </c>
      <c r="L7" s="54">
        <f t="shared" si="3"/>
        <v>87.5</v>
      </c>
      <c r="M7" s="55">
        <f t="shared" si="4"/>
        <v>206</v>
      </c>
      <c r="N7" s="56">
        <f t="shared" si="5"/>
        <v>53.645833333333336</v>
      </c>
      <c r="O7" s="56">
        <f t="shared" si="6"/>
        <v>95.37037037037037</v>
      </c>
      <c r="P7" s="57">
        <v>10</v>
      </c>
      <c r="Q7" s="56">
        <f t="shared" si="7"/>
        <v>2.604166666666667</v>
      </c>
      <c r="R7" s="41">
        <f t="shared" si="8"/>
        <v>4.62962962962963</v>
      </c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15">
      <c r="A8" s="56">
        <v>97</v>
      </c>
      <c r="B8" s="56">
        <v>414</v>
      </c>
      <c r="C8" s="57">
        <v>215</v>
      </c>
      <c r="D8" s="54">
        <f t="shared" si="0"/>
        <v>51.93236714975845</v>
      </c>
      <c r="E8" s="58">
        <v>183</v>
      </c>
      <c r="F8" s="56">
        <v>0</v>
      </c>
      <c r="G8" s="56">
        <v>17</v>
      </c>
      <c r="H8" s="56">
        <v>7</v>
      </c>
      <c r="I8" s="54">
        <v>3</v>
      </c>
      <c r="J8" s="56">
        <f t="shared" si="1"/>
        <v>183</v>
      </c>
      <c r="K8" s="56">
        <f t="shared" si="2"/>
        <v>44.20289855072464</v>
      </c>
      <c r="L8" s="54">
        <f t="shared" si="3"/>
        <v>85.11627906976744</v>
      </c>
      <c r="M8" s="55">
        <f t="shared" si="4"/>
        <v>200</v>
      </c>
      <c r="N8" s="56">
        <f t="shared" si="5"/>
        <v>48.309178743961354</v>
      </c>
      <c r="O8" s="56">
        <f t="shared" si="6"/>
        <v>93.02325581395348</v>
      </c>
      <c r="P8" s="57">
        <v>15</v>
      </c>
      <c r="Q8" s="56">
        <f t="shared" si="7"/>
        <v>3.6231884057971016</v>
      </c>
      <c r="R8" s="41">
        <f t="shared" si="8"/>
        <v>6.976744186046512</v>
      </c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15">
      <c r="A9" s="56">
        <v>98</v>
      </c>
      <c r="B9" s="56">
        <v>538</v>
      </c>
      <c r="C9" s="57">
        <v>293</v>
      </c>
      <c r="D9" s="54">
        <f t="shared" si="0"/>
        <v>54.46096654275093</v>
      </c>
      <c r="E9" s="58">
        <v>265</v>
      </c>
      <c r="F9" s="56">
        <v>0</v>
      </c>
      <c r="G9" s="56">
        <v>15</v>
      </c>
      <c r="H9" s="56">
        <v>12</v>
      </c>
      <c r="I9" s="54">
        <v>3</v>
      </c>
      <c r="J9" s="56">
        <f t="shared" si="1"/>
        <v>265</v>
      </c>
      <c r="K9" s="56">
        <f t="shared" si="2"/>
        <v>49.25650557620818</v>
      </c>
      <c r="L9" s="54">
        <f t="shared" si="3"/>
        <v>90.44368600682594</v>
      </c>
      <c r="M9" s="55">
        <f t="shared" si="4"/>
        <v>280</v>
      </c>
      <c r="N9" s="56">
        <f t="shared" si="5"/>
        <v>52.04460966542751</v>
      </c>
      <c r="O9" s="56">
        <f t="shared" si="6"/>
        <v>95.56313993174061</v>
      </c>
      <c r="P9" s="57">
        <v>13</v>
      </c>
      <c r="Q9" s="56">
        <f t="shared" si="7"/>
        <v>2.41635687732342</v>
      </c>
      <c r="R9" s="41">
        <f t="shared" si="8"/>
        <v>4.436860068259386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15">
      <c r="A10" s="56">
        <v>99</v>
      </c>
      <c r="B10" s="56">
        <v>463</v>
      </c>
      <c r="C10" s="57">
        <v>259</v>
      </c>
      <c r="D10" s="54">
        <f t="shared" si="0"/>
        <v>55.93952483801296</v>
      </c>
      <c r="E10" s="58">
        <v>234</v>
      </c>
      <c r="F10" s="56">
        <v>0</v>
      </c>
      <c r="G10" s="56">
        <v>12</v>
      </c>
      <c r="H10" s="56">
        <v>9</v>
      </c>
      <c r="I10" s="54">
        <v>4</v>
      </c>
      <c r="J10" s="56">
        <f t="shared" si="1"/>
        <v>234</v>
      </c>
      <c r="K10" s="56">
        <f t="shared" si="2"/>
        <v>50.53995680345572</v>
      </c>
      <c r="L10" s="54">
        <f t="shared" si="3"/>
        <v>90.34749034749035</v>
      </c>
      <c r="M10" s="55">
        <f t="shared" si="4"/>
        <v>246</v>
      </c>
      <c r="N10" s="56">
        <f t="shared" si="5"/>
        <v>53.131749460043196</v>
      </c>
      <c r="O10" s="56">
        <f t="shared" si="6"/>
        <v>94.98069498069498</v>
      </c>
      <c r="P10" s="57">
        <v>13</v>
      </c>
      <c r="Q10" s="56">
        <f t="shared" si="7"/>
        <v>2.8077753779697625</v>
      </c>
      <c r="R10" s="41">
        <f t="shared" si="8"/>
        <v>5.019305019305019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5">
      <c r="A11" s="56">
        <v>2000</v>
      </c>
      <c r="B11" s="56">
        <v>488</v>
      </c>
      <c r="C11" s="57">
        <v>290</v>
      </c>
      <c r="D11" s="54">
        <f t="shared" si="0"/>
        <v>59.42622950819673</v>
      </c>
      <c r="E11" s="58">
        <v>256</v>
      </c>
      <c r="F11" s="56">
        <v>1</v>
      </c>
      <c r="G11" s="56">
        <v>19</v>
      </c>
      <c r="H11" s="56">
        <v>8</v>
      </c>
      <c r="I11" s="54">
        <v>5</v>
      </c>
      <c r="J11" s="56">
        <f t="shared" si="1"/>
        <v>257</v>
      </c>
      <c r="K11" s="56">
        <f t="shared" si="2"/>
        <v>52.66393442622951</v>
      </c>
      <c r="L11" s="54">
        <f t="shared" si="3"/>
        <v>88.62068965517241</v>
      </c>
      <c r="M11" s="55">
        <f t="shared" si="4"/>
        <v>276</v>
      </c>
      <c r="N11" s="56">
        <f t="shared" si="5"/>
        <v>56.557377049180324</v>
      </c>
      <c r="O11" s="56">
        <f t="shared" si="6"/>
        <v>95.17241379310344</v>
      </c>
      <c r="P11" s="57">
        <v>14</v>
      </c>
      <c r="Q11" s="56">
        <f t="shared" si="7"/>
        <v>2.8688524590163933</v>
      </c>
      <c r="R11" s="41">
        <f t="shared" si="8"/>
        <v>4.827586206896552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15">
      <c r="A12" s="56">
        <v>2001</v>
      </c>
      <c r="B12" s="56">
        <v>598</v>
      </c>
      <c r="C12" s="57">
        <v>360</v>
      </c>
      <c r="D12" s="54">
        <f t="shared" si="0"/>
        <v>60.200668896321076</v>
      </c>
      <c r="E12" s="58">
        <v>325</v>
      </c>
      <c r="F12" s="56">
        <v>1</v>
      </c>
      <c r="G12" s="56">
        <v>16</v>
      </c>
      <c r="H12" s="56">
        <v>8</v>
      </c>
      <c r="I12" s="54">
        <v>6</v>
      </c>
      <c r="J12" s="56">
        <f t="shared" si="1"/>
        <v>326</v>
      </c>
      <c r="K12" s="56">
        <f t="shared" si="2"/>
        <v>54.51505016722408</v>
      </c>
      <c r="L12" s="54">
        <f t="shared" si="3"/>
        <v>90.55555555555556</v>
      </c>
      <c r="M12" s="55">
        <f t="shared" si="4"/>
        <v>342</v>
      </c>
      <c r="N12" s="56">
        <f t="shared" si="5"/>
        <v>57.19063545150501</v>
      </c>
      <c r="O12" s="56">
        <f t="shared" si="6"/>
        <v>95</v>
      </c>
      <c r="P12" s="57">
        <v>18</v>
      </c>
      <c r="Q12" s="56">
        <f t="shared" si="7"/>
        <v>3.0100334448160537</v>
      </c>
      <c r="R12" s="41">
        <f t="shared" si="8"/>
        <v>5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5">
      <c r="A13" s="56">
        <v>2002</v>
      </c>
      <c r="B13" s="56">
        <v>557</v>
      </c>
      <c r="C13" s="57">
        <v>356</v>
      </c>
      <c r="D13" s="54">
        <f t="shared" si="0"/>
        <v>63.91382405745063</v>
      </c>
      <c r="E13" s="58">
        <v>332</v>
      </c>
      <c r="F13" s="56">
        <v>1</v>
      </c>
      <c r="G13" s="56">
        <v>11</v>
      </c>
      <c r="H13" s="56">
        <v>14</v>
      </c>
      <c r="I13" s="54">
        <v>4</v>
      </c>
      <c r="J13" s="56">
        <f t="shared" si="1"/>
        <v>333</v>
      </c>
      <c r="K13" s="56">
        <f t="shared" si="2"/>
        <v>59.78456014362657</v>
      </c>
      <c r="L13" s="54">
        <f t="shared" si="3"/>
        <v>93.53932584269663</v>
      </c>
      <c r="M13" s="55">
        <f t="shared" si="4"/>
        <v>344</v>
      </c>
      <c r="N13" s="56">
        <f t="shared" si="5"/>
        <v>61.759425493716336</v>
      </c>
      <c r="O13" s="56">
        <f t="shared" si="6"/>
        <v>96.62921348314607</v>
      </c>
      <c r="P13" s="57">
        <v>12</v>
      </c>
      <c r="Q13" s="56">
        <f t="shared" si="7"/>
        <v>2.154398563734291</v>
      </c>
      <c r="R13" s="41">
        <f t="shared" si="8"/>
        <v>3.3707865168539324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5">
      <c r="A14" s="56">
        <v>2003</v>
      </c>
      <c r="B14" s="56">
        <v>650</v>
      </c>
      <c r="C14" s="57">
        <v>391</v>
      </c>
      <c r="D14" s="54">
        <f t="shared" si="0"/>
        <v>60.15384615384616</v>
      </c>
      <c r="E14" s="58">
        <v>360</v>
      </c>
      <c r="F14" s="56">
        <v>2</v>
      </c>
      <c r="G14" s="56">
        <v>9</v>
      </c>
      <c r="H14" s="56">
        <v>11</v>
      </c>
      <c r="I14" s="54">
        <v>1</v>
      </c>
      <c r="J14" s="56">
        <f t="shared" si="1"/>
        <v>362</v>
      </c>
      <c r="K14" s="56">
        <f t="shared" si="2"/>
        <v>55.69230769230769</v>
      </c>
      <c r="L14" s="54">
        <f t="shared" si="3"/>
        <v>92.58312020460357</v>
      </c>
      <c r="M14" s="55">
        <f t="shared" si="4"/>
        <v>371</v>
      </c>
      <c r="N14" s="56">
        <f t="shared" si="5"/>
        <v>57.07692307692308</v>
      </c>
      <c r="O14" s="56">
        <f t="shared" si="6"/>
        <v>94.8849104859335</v>
      </c>
      <c r="P14" s="57">
        <v>20</v>
      </c>
      <c r="Q14" s="56">
        <f t="shared" si="7"/>
        <v>3.076923076923077</v>
      </c>
      <c r="R14" s="41">
        <f t="shared" si="8"/>
        <v>5.115089514066496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">
      <c r="A15" s="56">
        <v>2004</v>
      </c>
      <c r="B15" s="56">
        <v>724</v>
      </c>
      <c r="C15" s="57">
        <v>409</v>
      </c>
      <c r="D15" s="54">
        <f t="shared" si="0"/>
        <v>56.491712707182316</v>
      </c>
      <c r="E15" s="58">
        <v>372</v>
      </c>
      <c r="F15" s="56">
        <v>5</v>
      </c>
      <c r="G15" s="56">
        <v>13</v>
      </c>
      <c r="H15" s="56">
        <v>14</v>
      </c>
      <c r="I15" s="54">
        <v>6</v>
      </c>
      <c r="J15" s="56">
        <f t="shared" si="1"/>
        <v>377</v>
      </c>
      <c r="K15" s="56">
        <f t="shared" si="2"/>
        <v>52.07182320441989</v>
      </c>
      <c r="L15" s="54">
        <f t="shared" si="3"/>
        <v>92.1760391198044</v>
      </c>
      <c r="M15" s="55">
        <f t="shared" si="4"/>
        <v>390</v>
      </c>
      <c r="N15" s="56">
        <f t="shared" si="5"/>
        <v>53.86740331491713</v>
      </c>
      <c r="O15" s="56">
        <f t="shared" si="6"/>
        <v>95.35452322738386</v>
      </c>
      <c r="P15" s="57">
        <v>19</v>
      </c>
      <c r="Q15" s="56">
        <f t="shared" si="7"/>
        <v>2.6243093922651934</v>
      </c>
      <c r="R15" s="41">
        <f t="shared" si="8"/>
        <v>4.645476772616137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15">
      <c r="A16" s="56">
        <v>2005</v>
      </c>
      <c r="B16" s="56">
        <v>682</v>
      </c>
      <c r="C16" s="57">
        <v>391</v>
      </c>
      <c r="D16" s="54">
        <f t="shared" si="0"/>
        <v>57.33137829912024</v>
      </c>
      <c r="E16" s="58">
        <v>355</v>
      </c>
      <c r="F16" s="56">
        <v>4</v>
      </c>
      <c r="G16" s="56">
        <v>7</v>
      </c>
      <c r="H16" s="56">
        <v>5</v>
      </c>
      <c r="I16" s="54">
        <v>14</v>
      </c>
      <c r="J16" s="56">
        <f t="shared" si="1"/>
        <v>359</v>
      </c>
      <c r="K16" s="56">
        <f t="shared" si="2"/>
        <v>52.639296187683286</v>
      </c>
      <c r="L16" s="54">
        <f t="shared" si="3"/>
        <v>91.81585677749361</v>
      </c>
      <c r="M16" s="55">
        <f t="shared" si="4"/>
        <v>366</v>
      </c>
      <c r="N16" s="56">
        <f t="shared" si="5"/>
        <v>53.665689149560116</v>
      </c>
      <c r="O16" s="56">
        <f t="shared" si="6"/>
        <v>93.60613810741688</v>
      </c>
      <c r="P16" s="57">
        <v>25</v>
      </c>
      <c r="Q16" s="56">
        <f t="shared" si="7"/>
        <v>3.6656891495601176</v>
      </c>
      <c r="R16" s="41">
        <f t="shared" si="8"/>
        <v>6.3938618925831205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5">
      <c r="A17" s="56">
        <v>2006</v>
      </c>
      <c r="B17" s="56">
        <v>656</v>
      </c>
      <c r="C17" s="57">
        <v>382</v>
      </c>
      <c r="D17" s="54">
        <f t="shared" si="0"/>
        <v>58.231707317073166</v>
      </c>
      <c r="E17" s="58">
        <v>340</v>
      </c>
      <c r="F17" s="56">
        <v>8</v>
      </c>
      <c r="G17" s="56">
        <v>11</v>
      </c>
      <c r="H17" s="56">
        <v>12</v>
      </c>
      <c r="I17" s="54">
        <v>13</v>
      </c>
      <c r="J17" s="56">
        <f t="shared" si="1"/>
        <v>348</v>
      </c>
      <c r="K17" s="56">
        <f t="shared" si="2"/>
        <v>53.048780487804876</v>
      </c>
      <c r="L17" s="54">
        <f t="shared" si="3"/>
        <v>91.09947643979058</v>
      </c>
      <c r="M17" s="55">
        <f t="shared" si="4"/>
        <v>359</v>
      </c>
      <c r="N17" s="56">
        <f t="shared" si="5"/>
        <v>54.72560975609756</v>
      </c>
      <c r="O17" s="56">
        <f t="shared" si="6"/>
        <v>93.97905759162303</v>
      </c>
      <c r="P17" s="57">
        <v>23</v>
      </c>
      <c r="Q17" s="56">
        <f t="shared" si="7"/>
        <v>3.50609756097561</v>
      </c>
      <c r="R17" s="41">
        <f t="shared" si="8"/>
        <v>6.020942408376963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15">
      <c r="A18" s="56">
        <v>2007</v>
      </c>
      <c r="B18" s="56">
        <v>717</v>
      </c>
      <c r="C18" s="57">
        <v>417</v>
      </c>
      <c r="D18" s="54">
        <f t="shared" si="0"/>
        <v>58.15899581589959</v>
      </c>
      <c r="E18" s="58">
        <v>381</v>
      </c>
      <c r="F18" s="56">
        <v>10</v>
      </c>
      <c r="G18" s="56">
        <v>8</v>
      </c>
      <c r="H18" s="56">
        <v>4</v>
      </c>
      <c r="I18" s="54">
        <v>19</v>
      </c>
      <c r="J18" s="56">
        <f t="shared" si="1"/>
        <v>391</v>
      </c>
      <c r="K18" s="56">
        <f t="shared" si="2"/>
        <v>54.532775453277544</v>
      </c>
      <c r="L18" s="54">
        <f t="shared" si="3"/>
        <v>93.76498800959233</v>
      </c>
      <c r="M18" s="55">
        <f t="shared" si="4"/>
        <v>399</v>
      </c>
      <c r="N18" s="56">
        <f t="shared" si="5"/>
        <v>55.64853556485355</v>
      </c>
      <c r="O18" s="56">
        <f t="shared" si="6"/>
        <v>95.68345323741008</v>
      </c>
      <c r="P18" s="57">
        <v>14</v>
      </c>
      <c r="Q18" s="56">
        <f t="shared" si="7"/>
        <v>1.9525801952580195</v>
      </c>
      <c r="R18" s="41">
        <f t="shared" si="8"/>
        <v>3.357314148681055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15">
      <c r="A19" s="56">
        <v>2008</v>
      </c>
      <c r="B19" s="56">
        <v>723</v>
      </c>
      <c r="C19" s="57">
        <v>456</v>
      </c>
      <c r="D19" s="54">
        <f t="shared" si="0"/>
        <v>63.07053941908713</v>
      </c>
      <c r="E19" s="58">
        <v>414</v>
      </c>
      <c r="F19" s="56">
        <v>11</v>
      </c>
      <c r="G19" s="56">
        <v>4</v>
      </c>
      <c r="H19" s="56">
        <v>6</v>
      </c>
      <c r="I19" s="54">
        <v>8</v>
      </c>
      <c r="J19" s="56">
        <f t="shared" si="1"/>
        <v>425</v>
      </c>
      <c r="K19" s="56">
        <f t="shared" si="2"/>
        <v>58.78284923928077</v>
      </c>
      <c r="L19" s="54">
        <f t="shared" si="3"/>
        <v>93.20175438596492</v>
      </c>
      <c r="M19" s="55">
        <f t="shared" si="4"/>
        <v>429</v>
      </c>
      <c r="N19" s="56">
        <f t="shared" si="5"/>
        <v>59.33609958506224</v>
      </c>
      <c r="O19" s="56">
        <f t="shared" si="6"/>
        <v>94.07894736842105</v>
      </c>
      <c r="P19" s="57">
        <v>27</v>
      </c>
      <c r="Q19" s="56">
        <f t="shared" si="7"/>
        <v>3.7344398340248963</v>
      </c>
      <c r="R19" s="41">
        <f t="shared" si="8"/>
        <v>5.921052631578947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15">
      <c r="A20" s="56">
        <v>2009</v>
      </c>
      <c r="B20" s="56">
        <v>863</v>
      </c>
      <c r="C20" s="57">
        <v>370</v>
      </c>
      <c r="D20" s="54">
        <f t="shared" si="0"/>
        <v>42.87369640787949</v>
      </c>
      <c r="E20" s="58">
        <v>329</v>
      </c>
      <c r="F20" s="56">
        <v>8</v>
      </c>
      <c r="G20" s="56">
        <v>8</v>
      </c>
      <c r="H20" s="56">
        <v>13</v>
      </c>
      <c r="I20" s="54">
        <v>14</v>
      </c>
      <c r="J20" s="56">
        <f t="shared" si="1"/>
        <v>337</v>
      </c>
      <c r="K20" s="56">
        <f t="shared" si="2"/>
        <v>39.049826187717265</v>
      </c>
      <c r="L20" s="54">
        <f t="shared" si="3"/>
        <v>91.08108108108108</v>
      </c>
      <c r="M20" s="55">
        <f t="shared" si="4"/>
        <v>345</v>
      </c>
      <c r="N20" s="56">
        <f t="shared" si="5"/>
        <v>39.97682502896872</v>
      </c>
      <c r="O20" s="56">
        <f t="shared" si="6"/>
        <v>93.24324324324324</v>
      </c>
      <c r="P20" s="57">
        <v>25</v>
      </c>
      <c r="Q20" s="56">
        <f t="shared" si="7"/>
        <v>2.8968713789107765</v>
      </c>
      <c r="R20" s="41">
        <f t="shared" si="8"/>
        <v>6.756756756756757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5">
      <c r="A21" s="56">
        <v>2010</v>
      </c>
      <c r="B21" s="56">
        <v>537</v>
      </c>
      <c r="C21" s="57"/>
      <c r="D21" s="54"/>
      <c r="E21" s="56"/>
      <c r="F21" s="56"/>
      <c r="G21" s="56">
        <v>0</v>
      </c>
      <c r="H21" s="56">
        <v>13</v>
      </c>
      <c r="I21" s="54">
        <v>12</v>
      </c>
      <c r="J21" s="56">
        <f t="shared" si="1"/>
        <v>0</v>
      </c>
      <c r="K21" s="56">
        <f t="shared" si="2"/>
        <v>0</v>
      </c>
      <c r="L21" s="54"/>
      <c r="M21" s="55"/>
      <c r="N21" s="56"/>
      <c r="O21" s="56"/>
      <c r="P21" s="57"/>
      <c r="Q21" s="56"/>
      <c r="R21" s="41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5">
      <c r="A22" s="56">
        <v>2011</v>
      </c>
      <c r="B22" s="56"/>
      <c r="C22" s="57"/>
      <c r="D22" s="54"/>
      <c r="E22" s="56"/>
      <c r="F22" s="56"/>
      <c r="G22" s="56"/>
      <c r="H22" s="56"/>
      <c r="I22" s="54"/>
      <c r="J22" s="56"/>
      <c r="K22" s="56"/>
      <c r="L22" s="54"/>
      <c r="M22" s="55"/>
      <c r="N22" s="56"/>
      <c r="O22" s="56"/>
      <c r="P22" s="57"/>
      <c r="Q22" s="56"/>
      <c r="R22" s="41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5"/>
      <c r="N23" s="59"/>
      <c r="O23" s="59"/>
      <c r="P23" s="59"/>
      <c r="Q23" s="59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5">
      <c r="A24" s="59"/>
      <c r="B24" s="59"/>
      <c r="C24" s="56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5">
      <c r="A25" s="59"/>
      <c r="B25" s="59"/>
      <c r="C25" s="5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17" ht="15">
      <c r="A31" s="60"/>
      <c r="B31" s="60"/>
      <c r="C31" s="60"/>
      <c r="D31" s="60"/>
      <c r="E31" s="60"/>
      <c r="F31" s="60"/>
      <c r="G31" s="60"/>
      <c r="H31" s="60"/>
      <c r="I31" s="60"/>
      <c r="J31" s="59"/>
      <c r="K31" s="59"/>
      <c r="L31" s="59" t="s">
        <v>16</v>
      </c>
      <c r="M31" s="59"/>
      <c r="N31" s="59"/>
      <c r="O31" s="59"/>
      <c r="P31" s="59"/>
      <c r="Q31" s="60"/>
    </row>
    <row r="32" spans="1:17" ht="15">
      <c r="A32" s="60"/>
      <c r="B32" s="60"/>
      <c r="C32" s="60"/>
      <c r="D32" s="60"/>
      <c r="E32" s="60"/>
      <c r="F32" s="60"/>
      <c r="G32" s="60"/>
      <c r="H32" s="60"/>
      <c r="I32" s="60"/>
      <c r="J32" s="59"/>
      <c r="K32" s="59"/>
      <c r="L32" s="59" t="s">
        <v>17</v>
      </c>
      <c r="M32" s="59"/>
      <c r="N32" s="59"/>
      <c r="O32" s="59"/>
      <c r="P32" s="59"/>
      <c r="Q32" s="60"/>
    </row>
    <row r="33" spans="1:17" ht="15">
      <c r="A33" s="60"/>
      <c r="B33" s="60"/>
      <c r="C33" s="60"/>
      <c r="D33" s="60"/>
      <c r="E33" s="60"/>
      <c r="F33" s="60"/>
      <c r="G33" s="60"/>
      <c r="H33" s="60"/>
      <c r="I33" s="60"/>
      <c r="J33" s="59"/>
      <c r="K33" s="59"/>
      <c r="L33" s="59"/>
      <c r="M33" s="59"/>
      <c r="N33" s="59"/>
      <c r="O33" s="59"/>
      <c r="P33" s="59"/>
      <c r="Q33" s="60"/>
    </row>
    <row r="34" spans="1:17" ht="15">
      <c r="A34" s="60"/>
      <c r="B34" s="60"/>
      <c r="C34" s="60"/>
      <c r="D34" s="60"/>
      <c r="E34" s="60"/>
      <c r="F34" s="60"/>
      <c r="G34" s="60"/>
      <c r="H34" s="60"/>
      <c r="I34" s="60"/>
      <c r="J34" s="59"/>
      <c r="K34" s="59"/>
      <c r="L34" s="59"/>
      <c r="M34" s="59"/>
      <c r="N34" s="59"/>
      <c r="O34" s="59"/>
      <c r="P34" s="59"/>
      <c r="Q34" s="60"/>
    </row>
    <row r="35" spans="1:17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161" ht="15">
      <c r="N161" s="1" t="e">
        <f aca="true" t="shared" si="9" ref="N161:N166">M$1:M$65536/B$1:B$65536*100</f>
        <v>#DIV/0!</v>
      </c>
    </row>
    <row r="162" ht="15">
      <c r="N162" s="1" t="e">
        <f t="shared" si="9"/>
        <v>#DIV/0!</v>
      </c>
    </row>
    <row r="163" ht="15">
      <c r="N163" s="1" t="e">
        <f t="shared" si="9"/>
        <v>#DIV/0!</v>
      </c>
    </row>
    <row r="164" ht="15">
      <c r="N164" s="1" t="e">
        <f t="shared" si="9"/>
        <v>#DIV/0!</v>
      </c>
    </row>
    <row r="165" ht="15">
      <c r="N165" s="1" t="e">
        <f t="shared" si="9"/>
        <v>#DIV/0!</v>
      </c>
    </row>
    <row r="166" ht="15">
      <c r="N166" s="1" t="e">
        <f t="shared" si="9"/>
        <v>#DIV/0!</v>
      </c>
    </row>
  </sheetData>
  <sheetProtection selectLockedCells="1" selectUnlockedCells="1"/>
  <mergeCells count="1">
    <mergeCell ref="J1:L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120" zoomScaleNormal="120" zoomScalePageLayoutView="0" workbookViewId="0" topLeftCell="A1">
      <selection activeCell="V27" sqref="V27"/>
    </sheetView>
  </sheetViews>
  <sheetFormatPr defaultColWidth="11.28125" defaultRowHeight="12.75"/>
  <cols>
    <col min="1" max="1" width="13.421875" style="1" customWidth="1"/>
    <col min="2" max="2" width="9.7109375" style="1" customWidth="1"/>
    <col min="3" max="3" width="7.140625" style="1" customWidth="1"/>
    <col min="4" max="4" width="9.8515625" style="1" customWidth="1"/>
    <col min="5" max="5" width="6.421875" style="1" customWidth="1"/>
    <col min="6" max="6" width="6.28125" style="1" customWidth="1"/>
    <col min="7" max="7" width="5.7109375" style="1" customWidth="1"/>
    <col min="8" max="8" width="6.28125" style="1" customWidth="1"/>
    <col min="9" max="10" width="6.7109375" style="1" customWidth="1"/>
    <col min="11" max="11" width="7.7109375" style="1" customWidth="1"/>
    <col min="12" max="12" width="6.57421875" style="1" customWidth="1"/>
    <col min="13" max="13" width="9.28125" style="1" customWidth="1"/>
    <col min="14" max="14" width="13.421875" style="1" customWidth="1"/>
    <col min="15" max="15" width="8.57421875" style="1" customWidth="1"/>
    <col min="16" max="16" width="9.7109375" style="1" customWidth="1"/>
    <col min="17" max="17" width="13.140625" style="1" customWidth="1"/>
    <col min="18" max="18" width="7.00390625" style="1" customWidth="1"/>
    <col min="19" max="19" width="9.28125" style="1" customWidth="1"/>
    <col min="20" max="20" width="14.00390625" style="1" customWidth="1"/>
    <col min="21" max="16384" width="11.28125" style="1" customWidth="1"/>
  </cols>
  <sheetData>
    <row r="1" spans="1:20" ht="15">
      <c r="A1" s="2" t="s">
        <v>0</v>
      </c>
      <c r="B1" s="2" t="s">
        <v>18</v>
      </c>
      <c r="C1" s="3" t="s">
        <v>2</v>
      </c>
      <c r="D1" s="4"/>
      <c r="E1" s="2" t="s">
        <v>3</v>
      </c>
      <c r="F1" s="2" t="s">
        <v>4</v>
      </c>
      <c r="G1" s="24" t="s">
        <v>19</v>
      </c>
      <c r="H1" s="2" t="s">
        <v>5</v>
      </c>
      <c r="I1" s="2" t="s">
        <v>6</v>
      </c>
      <c r="J1" s="4" t="s">
        <v>7</v>
      </c>
      <c r="K1" s="25" t="s">
        <v>20</v>
      </c>
      <c r="L1" s="35" t="s">
        <v>8</v>
      </c>
      <c r="M1" s="35"/>
      <c r="N1" s="35"/>
      <c r="O1" s="5" t="s">
        <v>9</v>
      </c>
      <c r="P1" s="2"/>
      <c r="Q1" s="2"/>
      <c r="R1" s="6" t="s">
        <v>10</v>
      </c>
      <c r="S1" s="2"/>
      <c r="T1" s="2" t="s">
        <v>21</v>
      </c>
    </row>
    <row r="2" spans="1:20" ht="15">
      <c r="A2" s="8"/>
      <c r="B2" s="8"/>
      <c r="C2" s="9" t="s">
        <v>11</v>
      </c>
      <c r="D2" s="10" t="s">
        <v>12</v>
      </c>
      <c r="E2" s="8" t="s">
        <v>13</v>
      </c>
      <c r="F2" s="8" t="s">
        <v>13</v>
      </c>
      <c r="G2" s="26"/>
      <c r="H2" s="8" t="s">
        <v>13</v>
      </c>
      <c r="I2" s="8" t="s">
        <v>13</v>
      </c>
      <c r="J2" s="10" t="s">
        <v>13</v>
      </c>
      <c r="K2" s="27"/>
      <c r="L2" s="8" t="s">
        <v>13</v>
      </c>
      <c r="M2" s="8" t="s">
        <v>12</v>
      </c>
      <c r="N2" s="10" t="s">
        <v>14</v>
      </c>
      <c r="O2" s="11" t="s">
        <v>13</v>
      </c>
      <c r="P2" s="8" t="s">
        <v>12</v>
      </c>
      <c r="Q2" s="8" t="s">
        <v>14</v>
      </c>
      <c r="R2" s="12" t="s">
        <v>13</v>
      </c>
      <c r="S2" s="8" t="s">
        <v>12</v>
      </c>
      <c r="T2" s="8" t="s">
        <v>15</v>
      </c>
    </row>
    <row r="3" spans="1:20" ht="15">
      <c r="A3" s="14">
        <v>1992</v>
      </c>
      <c r="B3" s="14">
        <v>351</v>
      </c>
      <c r="C3" s="15">
        <v>130</v>
      </c>
      <c r="D3" s="31">
        <f aca="true" t="shared" si="0" ref="D3:D20">C$1:C$65536/B$1:B$65536*100</f>
        <v>37.03703703703704</v>
      </c>
      <c r="E3" s="14">
        <v>95</v>
      </c>
      <c r="F3" s="14">
        <v>5</v>
      </c>
      <c r="G3" s="28">
        <f aca="true" t="shared" si="1" ref="G3:G20">SUM(E3:F3)</f>
        <v>100</v>
      </c>
      <c r="H3" s="14">
        <v>15</v>
      </c>
      <c r="I3" s="14">
        <v>10</v>
      </c>
      <c r="J3" s="16">
        <v>5</v>
      </c>
      <c r="K3" s="29">
        <f aca="true" t="shared" si="2" ref="K3:K20">SUM(H3:J3)</f>
        <v>30</v>
      </c>
      <c r="L3" s="14">
        <f aca="true" t="shared" si="3" ref="L3:L21">E3+F3</f>
        <v>100</v>
      </c>
      <c r="M3" s="32">
        <f aca="true" t="shared" si="4" ref="M3:M21">L3*100/B3</f>
        <v>28.49002849002849</v>
      </c>
      <c r="N3" s="31">
        <f aca="true" t="shared" si="5" ref="N3:N20">L3*100/C3</f>
        <v>76.92307692307692</v>
      </c>
      <c r="O3" s="17">
        <f aca="true" t="shared" si="6" ref="O3:O20">E3+F3+H3</f>
        <v>115</v>
      </c>
      <c r="P3" s="32">
        <f aca="true" t="shared" si="7" ref="P3:P20">O$1:O$65536/B$1:B$65536*100</f>
        <v>32.763532763532766</v>
      </c>
      <c r="Q3" s="32">
        <f aca="true" t="shared" si="8" ref="Q3:Q20">O$1:O$65536/C$1:C$65536*100</f>
        <v>88.46153846153845</v>
      </c>
      <c r="R3" s="18">
        <f>I3+J3</f>
        <v>15</v>
      </c>
      <c r="S3" s="32">
        <f aca="true" t="shared" si="9" ref="S3:S20">R$1:R$65536/B$1:B$65536*100</f>
        <v>4.273504273504273</v>
      </c>
      <c r="T3" s="32">
        <f aca="true" t="shared" si="10" ref="T3:T20">R$1:R$65536/C$1:C$65536*100</f>
        <v>11.538461538461538</v>
      </c>
    </row>
    <row r="4" spans="1:20" ht="15">
      <c r="A4" s="14">
        <v>1993</v>
      </c>
      <c r="B4" s="14">
        <v>295</v>
      </c>
      <c r="C4" s="15">
        <v>125</v>
      </c>
      <c r="D4" s="31">
        <f t="shared" si="0"/>
        <v>42.3728813559322</v>
      </c>
      <c r="E4" s="14">
        <v>100</v>
      </c>
      <c r="F4" s="14">
        <v>2</v>
      </c>
      <c r="G4" s="28">
        <f t="shared" si="1"/>
        <v>102</v>
      </c>
      <c r="H4" s="14">
        <v>15</v>
      </c>
      <c r="I4" s="14">
        <v>5</v>
      </c>
      <c r="J4" s="16">
        <v>3</v>
      </c>
      <c r="K4" s="29">
        <f t="shared" si="2"/>
        <v>23</v>
      </c>
      <c r="L4" s="14">
        <f t="shared" si="3"/>
        <v>102</v>
      </c>
      <c r="M4" s="32">
        <f t="shared" si="4"/>
        <v>34.57627118644068</v>
      </c>
      <c r="N4" s="31">
        <f t="shared" si="5"/>
        <v>81.6</v>
      </c>
      <c r="O4" s="17">
        <f t="shared" si="6"/>
        <v>117</v>
      </c>
      <c r="P4" s="32">
        <f t="shared" si="7"/>
        <v>39.66101694915255</v>
      </c>
      <c r="Q4" s="32">
        <f t="shared" si="8"/>
        <v>93.60000000000001</v>
      </c>
      <c r="R4" s="18">
        <f>I4+J4</f>
        <v>8</v>
      </c>
      <c r="S4" s="32">
        <f t="shared" si="9"/>
        <v>2.711864406779661</v>
      </c>
      <c r="T4" s="32">
        <f t="shared" si="10"/>
        <v>6.4</v>
      </c>
    </row>
    <row r="5" spans="1:20" ht="15">
      <c r="A5" s="14">
        <v>1994</v>
      </c>
      <c r="B5" s="14">
        <v>380</v>
      </c>
      <c r="C5" s="15">
        <v>186</v>
      </c>
      <c r="D5" s="31">
        <f t="shared" si="0"/>
        <v>48.94736842105264</v>
      </c>
      <c r="E5" s="14">
        <v>153</v>
      </c>
      <c r="F5" s="14">
        <v>1</v>
      </c>
      <c r="G5" s="28">
        <f t="shared" si="1"/>
        <v>154</v>
      </c>
      <c r="H5" s="14">
        <v>23</v>
      </c>
      <c r="I5" s="14">
        <v>7</v>
      </c>
      <c r="J5" s="16">
        <v>2</v>
      </c>
      <c r="K5" s="29">
        <f t="shared" si="2"/>
        <v>32</v>
      </c>
      <c r="L5" s="14">
        <f t="shared" si="3"/>
        <v>154</v>
      </c>
      <c r="M5" s="32">
        <f t="shared" si="4"/>
        <v>40.526315789473685</v>
      </c>
      <c r="N5" s="31">
        <f t="shared" si="5"/>
        <v>82.79569892473118</v>
      </c>
      <c r="O5" s="17">
        <f t="shared" si="6"/>
        <v>177</v>
      </c>
      <c r="P5" s="32">
        <f t="shared" si="7"/>
        <v>46.578947368421055</v>
      </c>
      <c r="Q5" s="32">
        <f t="shared" si="8"/>
        <v>95.16129032258065</v>
      </c>
      <c r="R5" s="18">
        <f>I5+J5</f>
        <v>9</v>
      </c>
      <c r="S5" s="32">
        <f t="shared" si="9"/>
        <v>2.368421052631579</v>
      </c>
      <c r="T5" s="32">
        <f t="shared" si="10"/>
        <v>4.838709677419355</v>
      </c>
    </row>
    <row r="6" spans="1:20" ht="15">
      <c r="A6" s="19">
        <v>1995</v>
      </c>
      <c r="B6" s="14">
        <v>332</v>
      </c>
      <c r="C6" s="15">
        <v>180</v>
      </c>
      <c r="D6" s="31">
        <f t="shared" si="0"/>
        <v>54.21686746987952</v>
      </c>
      <c r="E6" s="14">
        <v>159</v>
      </c>
      <c r="F6" s="14">
        <v>1</v>
      </c>
      <c r="G6" s="28">
        <f t="shared" si="1"/>
        <v>160</v>
      </c>
      <c r="H6" s="14">
        <v>13</v>
      </c>
      <c r="I6" s="14">
        <v>5</v>
      </c>
      <c r="J6" s="16">
        <v>2</v>
      </c>
      <c r="K6" s="29">
        <f t="shared" si="2"/>
        <v>20</v>
      </c>
      <c r="L6" s="14">
        <f t="shared" si="3"/>
        <v>160</v>
      </c>
      <c r="M6" s="32">
        <f t="shared" si="4"/>
        <v>48.19277108433735</v>
      </c>
      <c r="N6" s="31">
        <f t="shared" si="5"/>
        <v>88.88888888888889</v>
      </c>
      <c r="O6" s="17">
        <f t="shared" si="6"/>
        <v>173</v>
      </c>
      <c r="P6" s="32">
        <f t="shared" si="7"/>
        <v>52.108433734939766</v>
      </c>
      <c r="Q6" s="32">
        <f t="shared" si="8"/>
        <v>96.11111111111111</v>
      </c>
      <c r="R6" s="18">
        <f>I6+J6</f>
        <v>7</v>
      </c>
      <c r="S6" s="32">
        <f t="shared" si="9"/>
        <v>2.108433734939759</v>
      </c>
      <c r="T6" s="32">
        <f t="shared" si="10"/>
        <v>3.888888888888889</v>
      </c>
    </row>
    <row r="7" spans="1:20" ht="15">
      <c r="A7" s="20">
        <v>1996</v>
      </c>
      <c r="B7" s="20">
        <v>384</v>
      </c>
      <c r="C7" s="21">
        <v>216</v>
      </c>
      <c r="D7" s="31">
        <f t="shared" si="0"/>
        <v>56.25</v>
      </c>
      <c r="E7" s="22">
        <v>188</v>
      </c>
      <c r="F7" s="20">
        <v>1</v>
      </c>
      <c r="G7" s="28">
        <f t="shared" si="1"/>
        <v>189</v>
      </c>
      <c r="H7" s="20">
        <v>17</v>
      </c>
      <c r="I7" s="20">
        <v>5</v>
      </c>
      <c r="J7" s="16">
        <v>2</v>
      </c>
      <c r="K7" s="29">
        <f t="shared" si="2"/>
        <v>24</v>
      </c>
      <c r="L7" s="20">
        <f t="shared" si="3"/>
        <v>189</v>
      </c>
      <c r="M7" s="33">
        <f t="shared" si="4"/>
        <v>49.21875</v>
      </c>
      <c r="N7" s="31">
        <f t="shared" si="5"/>
        <v>87.5</v>
      </c>
      <c r="O7" s="17">
        <f t="shared" si="6"/>
        <v>206</v>
      </c>
      <c r="P7" s="33">
        <f t="shared" si="7"/>
        <v>53.645833333333336</v>
      </c>
      <c r="Q7" s="33">
        <f t="shared" si="8"/>
        <v>95.37037037037037</v>
      </c>
      <c r="R7" s="23">
        <v>10</v>
      </c>
      <c r="S7" s="33">
        <f t="shared" si="9"/>
        <v>2.604166666666667</v>
      </c>
      <c r="T7" s="33">
        <f t="shared" si="10"/>
        <v>4.62962962962963</v>
      </c>
    </row>
    <row r="8" spans="1:20" ht="15">
      <c r="A8" s="20">
        <v>1997</v>
      </c>
      <c r="B8" s="20">
        <v>414</v>
      </c>
      <c r="C8" s="21">
        <v>215</v>
      </c>
      <c r="D8" s="31">
        <f t="shared" si="0"/>
        <v>51.93236714975845</v>
      </c>
      <c r="E8" s="22">
        <v>183</v>
      </c>
      <c r="F8" s="20">
        <v>0</v>
      </c>
      <c r="G8" s="28">
        <f t="shared" si="1"/>
        <v>183</v>
      </c>
      <c r="H8" s="20">
        <v>17</v>
      </c>
      <c r="I8" s="20">
        <v>7</v>
      </c>
      <c r="J8" s="16">
        <v>3</v>
      </c>
      <c r="K8" s="29">
        <f t="shared" si="2"/>
        <v>27</v>
      </c>
      <c r="L8" s="20">
        <f t="shared" si="3"/>
        <v>183</v>
      </c>
      <c r="M8" s="33">
        <f t="shared" si="4"/>
        <v>44.20289855072464</v>
      </c>
      <c r="N8" s="31">
        <f t="shared" si="5"/>
        <v>85.11627906976744</v>
      </c>
      <c r="O8" s="17">
        <f t="shared" si="6"/>
        <v>200</v>
      </c>
      <c r="P8" s="33">
        <f t="shared" si="7"/>
        <v>48.309178743961354</v>
      </c>
      <c r="Q8" s="33">
        <f t="shared" si="8"/>
        <v>93.02325581395348</v>
      </c>
      <c r="R8" s="23">
        <v>15</v>
      </c>
      <c r="S8" s="33">
        <f t="shared" si="9"/>
        <v>3.6231884057971016</v>
      </c>
      <c r="T8" s="33">
        <f t="shared" si="10"/>
        <v>6.976744186046512</v>
      </c>
    </row>
    <row r="9" spans="1:20" ht="15">
      <c r="A9" s="20">
        <v>1998</v>
      </c>
      <c r="B9" s="20">
        <v>538</v>
      </c>
      <c r="C9" s="21">
        <v>293</v>
      </c>
      <c r="D9" s="31">
        <f t="shared" si="0"/>
        <v>54.46096654275093</v>
      </c>
      <c r="E9" s="22">
        <v>265</v>
      </c>
      <c r="F9" s="20">
        <v>0</v>
      </c>
      <c r="G9" s="28">
        <f t="shared" si="1"/>
        <v>265</v>
      </c>
      <c r="H9" s="20">
        <v>15</v>
      </c>
      <c r="I9" s="20">
        <v>12</v>
      </c>
      <c r="J9" s="16">
        <v>3</v>
      </c>
      <c r="K9" s="29">
        <f t="shared" si="2"/>
        <v>30</v>
      </c>
      <c r="L9" s="20">
        <f t="shared" si="3"/>
        <v>265</v>
      </c>
      <c r="M9" s="33">
        <f t="shared" si="4"/>
        <v>49.25650557620818</v>
      </c>
      <c r="N9" s="31">
        <f t="shared" si="5"/>
        <v>90.44368600682594</v>
      </c>
      <c r="O9" s="17">
        <f t="shared" si="6"/>
        <v>280</v>
      </c>
      <c r="P9" s="33">
        <f t="shared" si="7"/>
        <v>52.04460966542751</v>
      </c>
      <c r="Q9" s="33">
        <f t="shared" si="8"/>
        <v>95.56313993174061</v>
      </c>
      <c r="R9" s="23">
        <v>13</v>
      </c>
      <c r="S9" s="33">
        <f t="shared" si="9"/>
        <v>2.41635687732342</v>
      </c>
      <c r="T9" s="33">
        <f t="shared" si="10"/>
        <v>4.436860068259386</v>
      </c>
    </row>
    <row r="10" spans="1:20" ht="15">
      <c r="A10" s="20">
        <v>1999</v>
      </c>
      <c r="B10" s="20">
        <v>463</v>
      </c>
      <c r="C10" s="21">
        <v>259</v>
      </c>
      <c r="D10" s="31">
        <f t="shared" si="0"/>
        <v>55.93952483801296</v>
      </c>
      <c r="E10" s="22">
        <v>234</v>
      </c>
      <c r="F10" s="20">
        <v>0</v>
      </c>
      <c r="G10" s="28">
        <f t="shared" si="1"/>
        <v>234</v>
      </c>
      <c r="H10" s="20">
        <v>12</v>
      </c>
      <c r="I10" s="20">
        <v>9</v>
      </c>
      <c r="J10" s="16">
        <v>4</v>
      </c>
      <c r="K10" s="29">
        <f t="shared" si="2"/>
        <v>25</v>
      </c>
      <c r="L10" s="20">
        <f t="shared" si="3"/>
        <v>234</v>
      </c>
      <c r="M10" s="33">
        <f t="shared" si="4"/>
        <v>50.53995680345572</v>
      </c>
      <c r="N10" s="31">
        <f t="shared" si="5"/>
        <v>90.34749034749035</v>
      </c>
      <c r="O10" s="17">
        <f t="shared" si="6"/>
        <v>246</v>
      </c>
      <c r="P10" s="33">
        <f t="shared" si="7"/>
        <v>53.131749460043196</v>
      </c>
      <c r="Q10" s="33">
        <f t="shared" si="8"/>
        <v>94.98069498069498</v>
      </c>
      <c r="R10" s="23">
        <v>13</v>
      </c>
      <c r="S10" s="33">
        <f t="shared" si="9"/>
        <v>2.8077753779697625</v>
      </c>
      <c r="T10" s="33">
        <f t="shared" si="10"/>
        <v>5.019305019305019</v>
      </c>
    </row>
    <row r="11" spans="1:20" ht="15">
      <c r="A11" s="20">
        <v>2000</v>
      </c>
      <c r="B11" s="20">
        <v>488</v>
      </c>
      <c r="C11" s="21">
        <v>290</v>
      </c>
      <c r="D11" s="31">
        <f t="shared" si="0"/>
        <v>59.42622950819673</v>
      </c>
      <c r="E11" s="22">
        <v>256</v>
      </c>
      <c r="F11" s="20">
        <v>1</v>
      </c>
      <c r="G11" s="28">
        <f t="shared" si="1"/>
        <v>257</v>
      </c>
      <c r="H11" s="20">
        <v>19</v>
      </c>
      <c r="I11" s="20">
        <v>8</v>
      </c>
      <c r="J11" s="16">
        <v>5</v>
      </c>
      <c r="K11" s="29">
        <f t="shared" si="2"/>
        <v>32</v>
      </c>
      <c r="L11" s="20">
        <f t="shared" si="3"/>
        <v>257</v>
      </c>
      <c r="M11" s="33">
        <f t="shared" si="4"/>
        <v>52.66393442622951</v>
      </c>
      <c r="N11" s="31">
        <f t="shared" si="5"/>
        <v>88.62068965517241</v>
      </c>
      <c r="O11" s="17">
        <f t="shared" si="6"/>
        <v>276</v>
      </c>
      <c r="P11" s="33">
        <f t="shared" si="7"/>
        <v>56.557377049180324</v>
      </c>
      <c r="Q11" s="33">
        <f t="shared" si="8"/>
        <v>95.17241379310344</v>
      </c>
      <c r="R11" s="23">
        <v>14</v>
      </c>
      <c r="S11" s="33">
        <f t="shared" si="9"/>
        <v>2.8688524590163933</v>
      </c>
      <c r="T11" s="33">
        <f t="shared" si="10"/>
        <v>4.827586206896552</v>
      </c>
    </row>
    <row r="12" spans="1:20" ht="15">
      <c r="A12" s="20">
        <v>2001</v>
      </c>
      <c r="B12" s="20">
        <v>598</v>
      </c>
      <c r="C12" s="21">
        <v>360</v>
      </c>
      <c r="D12" s="31">
        <f t="shared" si="0"/>
        <v>60.200668896321076</v>
      </c>
      <c r="E12" s="22">
        <v>325</v>
      </c>
      <c r="F12" s="20">
        <v>1</v>
      </c>
      <c r="G12" s="28">
        <f t="shared" si="1"/>
        <v>326</v>
      </c>
      <c r="H12" s="20">
        <v>16</v>
      </c>
      <c r="I12" s="20">
        <v>8</v>
      </c>
      <c r="J12" s="16">
        <v>6</v>
      </c>
      <c r="K12" s="29">
        <f t="shared" si="2"/>
        <v>30</v>
      </c>
      <c r="L12" s="20">
        <f t="shared" si="3"/>
        <v>326</v>
      </c>
      <c r="M12" s="33">
        <f t="shared" si="4"/>
        <v>54.51505016722408</v>
      </c>
      <c r="N12" s="31">
        <f t="shared" si="5"/>
        <v>90.55555555555556</v>
      </c>
      <c r="O12" s="17">
        <f t="shared" si="6"/>
        <v>342</v>
      </c>
      <c r="P12" s="33">
        <f t="shared" si="7"/>
        <v>57.19063545150501</v>
      </c>
      <c r="Q12" s="33">
        <f t="shared" si="8"/>
        <v>95</v>
      </c>
      <c r="R12" s="23">
        <v>18</v>
      </c>
      <c r="S12" s="33">
        <f t="shared" si="9"/>
        <v>3.0100334448160537</v>
      </c>
      <c r="T12" s="33">
        <f t="shared" si="10"/>
        <v>5</v>
      </c>
    </row>
    <row r="13" spans="1:20" ht="15">
      <c r="A13" s="20">
        <v>2002</v>
      </c>
      <c r="B13" s="20">
        <v>557</v>
      </c>
      <c r="C13" s="21">
        <v>356</v>
      </c>
      <c r="D13" s="31">
        <f t="shared" si="0"/>
        <v>63.91382405745063</v>
      </c>
      <c r="E13" s="22">
        <v>332</v>
      </c>
      <c r="F13" s="20">
        <v>1</v>
      </c>
      <c r="G13" s="28">
        <f t="shared" si="1"/>
        <v>333</v>
      </c>
      <c r="H13" s="20">
        <v>11</v>
      </c>
      <c r="I13" s="20">
        <v>14</v>
      </c>
      <c r="J13" s="16">
        <v>4</v>
      </c>
      <c r="K13" s="29">
        <f t="shared" si="2"/>
        <v>29</v>
      </c>
      <c r="L13" s="20">
        <f t="shared" si="3"/>
        <v>333</v>
      </c>
      <c r="M13" s="33">
        <f t="shared" si="4"/>
        <v>59.78456014362657</v>
      </c>
      <c r="N13" s="31">
        <f t="shared" si="5"/>
        <v>93.53932584269663</v>
      </c>
      <c r="O13" s="17">
        <f t="shared" si="6"/>
        <v>344</v>
      </c>
      <c r="P13" s="33">
        <f t="shared" si="7"/>
        <v>61.759425493716336</v>
      </c>
      <c r="Q13" s="33">
        <f t="shared" si="8"/>
        <v>96.62921348314607</v>
      </c>
      <c r="R13" s="23">
        <v>12</v>
      </c>
      <c r="S13" s="33">
        <f t="shared" si="9"/>
        <v>2.154398563734291</v>
      </c>
      <c r="T13" s="33">
        <f t="shared" si="10"/>
        <v>3.3707865168539324</v>
      </c>
    </row>
    <row r="14" spans="1:20" ht="15">
      <c r="A14" s="20">
        <v>2003</v>
      </c>
      <c r="B14" s="20">
        <v>650</v>
      </c>
      <c r="C14" s="21">
        <v>391</v>
      </c>
      <c r="D14" s="31">
        <f t="shared" si="0"/>
        <v>60.15384615384616</v>
      </c>
      <c r="E14" s="22">
        <v>360</v>
      </c>
      <c r="F14" s="20">
        <v>2</v>
      </c>
      <c r="G14" s="28">
        <f t="shared" si="1"/>
        <v>362</v>
      </c>
      <c r="H14" s="20">
        <v>9</v>
      </c>
      <c r="I14" s="20">
        <v>11</v>
      </c>
      <c r="J14" s="16">
        <v>1</v>
      </c>
      <c r="K14" s="29">
        <f t="shared" si="2"/>
        <v>21</v>
      </c>
      <c r="L14" s="20">
        <f t="shared" si="3"/>
        <v>362</v>
      </c>
      <c r="M14" s="33">
        <f t="shared" si="4"/>
        <v>55.69230769230769</v>
      </c>
      <c r="N14" s="31">
        <f t="shared" si="5"/>
        <v>92.58312020460357</v>
      </c>
      <c r="O14" s="17">
        <f t="shared" si="6"/>
        <v>371</v>
      </c>
      <c r="P14" s="33">
        <f t="shared" si="7"/>
        <v>57.07692307692308</v>
      </c>
      <c r="Q14" s="33">
        <f t="shared" si="8"/>
        <v>94.8849104859335</v>
      </c>
      <c r="R14" s="23">
        <v>20</v>
      </c>
      <c r="S14" s="33">
        <f t="shared" si="9"/>
        <v>3.076923076923077</v>
      </c>
      <c r="T14" s="33">
        <f t="shared" si="10"/>
        <v>5.115089514066496</v>
      </c>
    </row>
    <row r="15" spans="1:20" ht="15">
      <c r="A15" s="20">
        <v>2004</v>
      </c>
      <c r="B15" s="20">
        <v>724</v>
      </c>
      <c r="C15" s="21">
        <v>409</v>
      </c>
      <c r="D15" s="31">
        <f t="shared" si="0"/>
        <v>56.491712707182316</v>
      </c>
      <c r="E15" s="22">
        <v>372</v>
      </c>
      <c r="F15" s="20">
        <v>5</v>
      </c>
      <c r="G15" s="28">
        <f t="shared" si="1"/>
        <v>377</v>
      </c>
      <c r="H15" s="20">
        <v>13</v>
      </c>
      <c r="I15" s="20">
        <v>14</v>
      </c>
      <c r="J15" s="16">
        <v>6</v>
      </c>
      <c r="K15" s="29">
        <f t="shared" si="2"/>
        <v>33</v>
      </c>
      <c r="L15" s="20">
        <f t="shared" si="3"/>
        <v>377</v>
      </c>
      <c r="M15" s="33">
        <f t="shared" si="4"/>
        <v>52.07182320441989</v>
      </c>
      <c r="N15" s="31">
        <f t="shared" si="5"/>
        <v>92.1760391198044</v>
      </c>
      <c r="O15" s="17">
        <f t="shared" si="6"/>
        <v>390</v>
      </c>
      <c r="P15" s="33">
        <f t="shared" si="7"/>
        <v>53.86740331491713</v>
      </c>
      <c r="Q15" s="33">
        <f t="shared" si="8"/>
        <v>95.35452322738386</v>
      </c>
      <c r="R15" s="23">
        <v>19</v>
      </c>
      <c r="S15" s="33">
        <f t="shared" si="9"/>
        <v>2.6243093922651934</v>
      </c>
      <c r="T15" s="33">
        <f t="shared" si="10"/>
        <v>4.645476772616137</v>
      </c>
    </row>
    <row r="16" spans="1:20" ht="15">
      <c r="A16" s="20">
        <v>2005</v>
      </c>
      <c r="B16" s="20">
        <v>682</v>
      </c>
      <c r="C16" s="21">
        <v>391</v>
      </c>
      <c r="D16" s="31">
        <f t="shared" si="0"/>
        <v>57.33137829912024</v>
      </c>
      <c r="E16" s="22">
        <v>355</v>
      </c>
      <c r="F16" s="20">
        <v>4</v>
      </c>
      <c r="G16" s="28">
        <f t="shared" si="1"/>
        <v>359</v>
      </c>
      <c r="H16" s="20">
        <v>7</v>
      </c>
      <c r="I16" s="20">
        <v>5</v>
      </c>
      <c r="J16" s="16">
        <v>14</v>
      </c>
      <c r="K16" s="29">
        <f t="shared" si="2"/>
        <v>26</v>
      </c>
      <c r="L16" s="20">
        <f t="shared" si="3"/>
        <v>359</v>
      </c>
      <c r="M16" s="33">
        <f t="shared" si="4"/>
        <v>52.639296187683286</v>
      </c>
      <c r="N16" s="31">
        <f t="shared" si="5"/>
        <v>91.81585677749361</v>
      </c>
      <c r="O16" s="17">
        <f t="shared" si="6"/>
        <v>366</v>
      </c>
      <c r="P16" s="33">
        <f t="shared" si="7"/>
        <v>53.665689149560116</v>
      </c>
      <c r="Q16" s="33">
        <f t="shared" si="8"/>
        <v>93.60613810741688</v>
      </c>
      <c r="R16" s="23">
        <v>25</v>
      </c>
      <c r="S16" s="33">
        <f t="shared" si="9"/>
        <v>3.6656891495601176</v>
      </c>
      <c r="T16" s="33">
        <f t="shared" si="10"/>
        <v>6.3938618925831205</v>
      </c>
    </row>
    <row r="17" spans="1:20" ht="15">
      <c r="A17" s="20">
        <v>2006</v>
      </c>
      <c r="B17" s="20">
        <v>656</v>
      </c>
      <c r="C17" s="21">
        <v>382</v>
      </c>
      <c r="D17" s="31">
        <f t="shared" si="0"/>
        <v>58.231707317073166</v>
      </c>
      <c r="E17" s="22">
        <v>340</v>
      </c>
      <c r="F17" s="20">
        <v>8</v>
      </c>
      <c r="G17" s="28">
        <f t="shared" si="1"/>
        <v>348</v>
      </c>
      <c r="H17" s="20">
        <v>11</v>
      </c>
      <c r="I17" s="20">
        <v>12</v>
      </c>
      <c r="J17" s="16">
        <v>13</v>
      </c>
      <c r="K17" s="29">
        <f t="shared" si="2"/>
        <v>36</v>
      </c>
      <c r="L17" s="20">
        <f t="shared" si="3"/>
        <v>348</v>
      </c>
      <c r="M17" s="33">
        <f t="shared" si="4"/>
        <v>53.048780487804876</v>
      </c>
      <c r="N17" s="31">
        <f t="shared" si="5"/>
        <v>91.09947643979058</v>
      </c>
      <c r="O17" s="17">
        <f t="shared" si="6"/>
        <v>359</v>
      </c>
      <c r="P17" s="33">
        <f t="shared" si="7"/>
        <v>54.72560975609756</v>
      </c>
      <c r="Q17" s="33">
        <f t="shared" si="8"/>
        <v>93.97905759162303</v>
      </c>
      <c r="R17" s="23">
        <v>23</v>
      </c>
      <c r="S17" s="33">
        <f t="shared" si="9"/>
        <v>3.50609756097561</v>
      </c>
      <c r="T17" s="33">
        <f t="shared" si="10"/>
        <v>6.020942408376963</v>
      </c>
    </row>
    <row r="18" spans="1:20" ht="15">
      <c r="A18" s="20">
        <v>2007</v>
      </c>
      <c r="B18" s="20">
        <v>717</v>
      </c>
      <c r="C18" s="21">
        <v>417</v>
      </c>
      <c r="D18" s="31">
        <f t="shared" si="0"/>
        <v>58.15899581589959</v>
      </c>
      <c r="E18" s="22">
        <v>381</v>
      </c>
      <c r="F18" s="20">
        <v>10</v>
      </c>
      <c r="G18" s="28">
        <f t="shared" si="1"/>
        <v>391</v>
      </c>
      <c r="H18" s="20">
        <v>8</v>
      </c>
      <c r="I18" s="20">
        <v>4</v>
      </c>
      <c r="J18" s="16">
        <v>19</v>
      </c>
      <c r="K18" s="29">
        <f t="shared" si="2"/>
        <v>31</v>
      </c>
      <c r="L18" s="20">
        <f t="shared" si="3"/>
        <v>391</v>
      </c>
      <c r="M18" s="33">
        <f t="shared" si="4"/>
        <v>54.532775453277544</v>
      </c>
      <c r="N18" s="31">
        <f t="shared" si="5"/>
        <v>93.76498800959233</v>
      </c>
      <c r="O18" s="17">
        <f t="shared" si="6"/>
        <v>399</v>
      </c>
      <c r="P18" s="33">
        <f t="shared" si="7"/>
        <v>55.64853556485355</v>
      </c>
      <c r="Q18" s="33">
        <f t="shared" si="8"/>
        <v>95.68345323741008</v>
      </c>
      <c r="R18" s="23">
        <v>14</v>
      </c>
      <c r="S18" s="33">
        <f t="shared" si="9"/>
        <v>1.9525801952580195</v>
      </c>
      <c r="T18" s="33">
        <f t="shared" si="10"/>
        <v>3.357314148681055</v>
      </c>
    </row>
    <row r="19" spans="1:20" ht="15">
      <c r="A19" s="20">
        <v>2008</v>
      </c>
      <c r="B19" s="20">
        <v>723</v>
      </c>
      <c r="C19" s="21">
        <v>456</v>
      </c>
      <c r="D19" s="31">
        <f t="shared" si="0"/>
        <v>63.07053941908713</v>
      </c>
      <c r="E19" s="22">
        <v>414</v>
      </c>
      <c r="F19" s="20">
        <v>11</v>
      </c>
      <c r="G19" s="28">
        <f t="shared" si="1"/>
        <v>425</v>
      </c>
      <c r="H19" s="20">
        <v>4</v>
      </c>
      <c r="I19" s="20">
        <v>6</v>
      </c>
      <c r="J19" s="16">
        <v>8</v>
      </c>
      <c r="K19" s="29">
        <f t="shared" si="2"/>
        <v>18</v>
      </c>
      <c r="L19" s="20">
        <f t="shared" si="3"/>
        <v>425</v>
      </c>
      <c r="M19" s="33">
        <f t="shared" si="4"/>
        <v>58.78284923928077</v>
      </c>
      <c r="N19" s="31">
        <f t="shared" si="5"/>
        <v>93.20175438596492</v>
      </c>
      <c r="O19" s="17">
        <f t="shared" si="6"/>
        <v>429</v>
      </c>
      <c r="P19" s="33">
        <f t="shared" si="7"/>
        <v>59.33609958506224</v>
      </c>
      <c r="Q19" s="33">
        <f t="shared" si="8"/>
        <v>94.07894736842105</v>
      </c>
      <c r="R19" s="23">
        <v>27</v>
      </c>
      <c r="S19" s="33">
        <f t="shared" si="9"/>
        <v>3.7344398340248963</v>
      </c>
      <c r="T19" s="33">
        <f t="shared" si="10"/>
        <v>5.921052631578947</v>
      </c>
    </row>
    <row r="20" spans="1:20" ht="15">
      <c r="A20" s="20">
        <v>2009</v>
      </c>
      <c r="B20" s="20">
        <v>863</v>
      </c>
      <c r="C20" s="21">
        <v>370</v>
      </c>
      <c r="D20" s="31">
        <f t="shared" si="0"/>
        <v>42.87369640787949</v>
      </c>
      <c r="E20" s="22">
        <v>329</v>
      </c>
      <c r="F20" s="20">
        <v>8</v>
      </c>
      <c r="G20" s="28">
        <f t="shared" si="1"/>
        <v>337</v>
      </c>
      <c r="H20" s="20">
        <v>8</v>
      </c>
      <c r="I20" s="20">
        <v>13</v>
      </c>
      <c r="J20" s="16">
        <v>14</v>
      </c>
      <c r="K20" s="29">
        <f t="shared" si="2"/>
        <v>35</v>
      </c>
      <c r="L20" s="20">
        <f t="shared" si="3"/>
        <v>337</v>
      </c>
      <c r="M20" s="33">
        <f t="shared" si="4"/>
        <v>39.049826187717265</v>
      </c>
      <c r="N20" s="31">
        <f t="shared" si="5"/>
        <v>91.08108108108108</v>
      </c>
      <c r="O20" s="17">
        <f t="shared" si="6"/>
        <v>345</v>
      </c>
      <c r="P20" s="33">
        <f t="shared" si="7"/>
        <v>39.97682502896872</v>
      </c>
      <c r="Q20" s="33">
        <f t="shared" si="8"/>
        <v>93.24324324324324</v>
      </c>
      <c r="R20" s="23">
        <v>25</v>
      </c>
      <c r="S20" s="33">
        <f t="shared" si="9"/>
        <v>2.8968713789107765</v>
      </c>
      <c r="T20" s="33">
        <f t="shared" si="10"/>
        <v>6.756756756756757</v>
      </c>
    </row>
    <row r="21" spans="1:20" ht="15">
      <c r="A21" s="20">
        <v>2010</v>
      </c>
      <c r="B21" s="20">
        <v>537</v>
      </c>
      <c r="C21" s="21"/>
      <c r="D21" s="31"/>
      <c r="E21" s="20"/>
      <c r="F21" s="20"/>
      <c r="G21" s="30"/>
      <c r="H21" s="20">
        <v>0</v>
      </c>
      <c r="I21" s="20">
        <v>13</v>
      </c>
      <c r="J21" s="16">
        <v>12</v>
      </c>
      <c r="K21" s="29"/>
      <c r="L21" s="20">
        <f t="shared" si="3"/>
        <v>0</v>
      </c>
      <c r="M21" s="33">
        <f t="shared" si="4"/>
        <v>0</v>
      </c>
      <c r="N21" s="31"/>
      <c r="O21" s="17"/>
      <c r="P21" s="33"/>
      <c r="Q21" s="33"/>
      <c r="R21" s="23"/>
      <c r="S21" s="33"/>
      <c r="T21" s="33"/>
    </row>
    <row r="22" spans="1:20" ht="15">
      <c r="A22" s="20">
        <v>2011</v>
      </c>
      <c r="B22" s="20"/>
      <c r="C22" s="21"/>
      <c r="D22" s="31"/>
      <c r="E22" s="20"/>
      <c r="F22" s="20"/>
      <c r="G22" s="30"/>
      <c r="H22" s="20"/>
      <c r="I22" s="20"/>
      <c r="J22" s="16"/>
      <c r="K22" s="29"/>
      <c r="L22" s="20"/>
      <c r="M22" s="33"/>
      <c r="N22" s="16"/>
      <c r="O22" s="17"/>
      <c r="P22" s="20"/>
      <c r="Q22" s="33"/>
      <c r="R22" s="23"/>
      <c r="S22" s="33"/>
      <c r="T22" s="33"/>
    </row>
    <row r="23" spans="2:19" ht="15">
      <c r="B23" s="1" t="s">
        <v>16</v>
      </c>
      <c r="Q23" s="34"/>
      <c r="S23" s="34"/>
    </row>
    <row r="24" ht="15">
      <c r="S24" s="34"/>
    </row>
    <row r="74" ht="15">
      <c r="C74" s="1" t="s">
        <v>22</v>
      </c>
    </row>
  </sheetData>
  <sheetProtection password="A019" sheet="1" objects="1" scenarios="1" selectLockedCells="1" selectUnlockedCells="1"/>
  <mergeCells count="1">
    <mergeCell ref="L1:N1"/>
  </mergeCells>
  <printOptions/>
  <pageMargins left="0.7" right="0.7" top="0.7875" bottom="0.78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 niehof</dc:creator>
  <cp:keywords/>
  <dc:description/>
  <cp:lastModifiedBy>cordula</cp:lastModifiedBy>
  <dcterms:created xsi:type="dcterms:W3CDTF">2012-02-05T08:07:49Z</dcterms:created>
  <dcterms:modified xsi:type="dcterms:W3CDTF">2012-02-12T17:54:20Z</dcterms:modified>
  <cp:category/>
  <cp:version/>
  <cp:contentType/>
  <cp:contentStatus/>
</cp:coreProperties>
</file>